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405" activeTab="2"/>
  </bookViews>
  <sheets>
    <sheet name="BS" sheetId="1" r:id="rId1"/>
    <sheet name="InStmnt" sheetId="2" r:id="rId2"/>
    <sheet name="CFS" sheetId="3" r:id="rId3"/>
    <sheet name="Note CFS" sheetId="4" r:id="rId4"/>
    <sheet name="Equity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answer" localSheetId="1">'[5]tb1'!#REF!</definedName>
    <definedName name="answer">'[4]tb1'!#REF!</definedName>
    <definedName name="answer1">'[4]tb1'!#REF!</definedName>
    <definedName name="HLSB">'[5]tb1'!#REF!</definedName>
    <definedName name="_xlnm.Print_Area" localSheetId="0">'BS'!$A$1:$H$57</definedName>
    <definedName name="_xlnm.Print_Area" localSheetId="2">'CFS'!$A$1:$F$91</definedName>
    <definedName name="_xlnm.Print_Area" localSheetId="4">'Equity'!$A$1:$O$48</definedName>
    <definedName name="_xlnm.Print_Area" localSheetId="1">'InStmnt'!$A$1:$J$54</definedName>
    <definedName name="_xlnm.Print_Area" localSheetId="3">'Note CFS'!$A$1:$F$28</definedName>
    <definedName name="_xlnm.Print_Titles" localSheetId="0">'BS'!$B:$E,'BS'!$1:$3</definedName>
    <definedName name="_xlnm.Print_Titles" localSheetId="2">'CFS'!$1:$7</definedName>
    <definedName name="_xlnm.Print_Titles" localSheetId="3">'Note CFS'!$1:$5</definedName>
  </definedNames>
  <calcPr fullCalcOnLoad="1"/>
</workbook>
</file>

<file path=xl/sharedStrings.xml><?xml version="1.0" encoding="utf-8"?>
<sst xmlns="http://schemas.openxmlformats.org/spreadsheetml/2006/main" count="199" uniqueCount="150">
  <si>
    <t>Harrisons Holdings (Malaysia) Berhad [194675-H]</t>
  </si>
  <si>
    <t>Condensed Consolidated Balance Sheets</t>
  </si>
  <si>
    <t>As At 30 June 2008</t>
  </si>
  <si>
    <t>Unaudited</t>
  </si>
  <si>
    <t>Audited</t>
  </si>
  <si>
    <t>As At</t>
  </si>
  <si>
    <t>30 June 2008</t>
  </si>
  <si>
    <t>31 December 2007</t>
  </si>
  <si>
    <t>RM'000</t>
  </si>
  <si>
    <t>NON CURRENT ASSETS</t>
  </si>
  <si>
    <t>Property, plant &amp; equipment</t>
  </si>
  <si>
    <t>Prepaid lease payments</t>
  </si>
  <si>
    <t>Other investments</t>
  </si>
  <si>
    <t>Long term trade receivables</t>
  </si>
  <si>
    <t>Deferred Tax Assets</t>
  </si>
  <si>
    <t>CURRENT ASSETS</t>
  </si>
  <si>
    <t>Inventories</t>
  </si>
  <si>
    <t>Trade and other receivables</t>
  </si>
  <si>
    <t>Tax Recoverables</t>
  </si>
  <si>
    <t>Deposits, bank and cash balances</t>
  </si>
  <si>
    <t>CURRENT LIABILITIES</t>
  </si>
  <si>
    <t>Trade and other payables</t>
  </si>
  <si>
    <t>Current tax liabilities</t>
  </si>
  <si>
    <t xml:space="preserve">Borrowings </t>
  </si>
  <si>
    <t>NET CURRENT ASSETS</t>
  </si>
  <si>
    <t>NON CURRENT LIABILITIES</t>
  </si>
  <si>
    <t>Deferred tax liabilities</t>
  </si>
  <si>
    <t>CAPITAL AND RESERVES</t>
  </si>
  <si>
    <t>Share capital</t>
  </si>
  <si>
    <t>Reserves</t>
  </si>
  <si>
    <t>Share Premium</t>
  </si>
  <si>
    <t xml:space="preserve"> </t>
  </si>
  <si>
    <t>Revaluation Reserve</t>
  </si>
  <si>
    <t>Capital Reserve</t>
  </si>
  <si>
    <t>Statutory Reserve</t>
  </si>
  <si>
    <t>Retained Profit</t>
  </si>
  <si>
    <t>Others</t>
  </si>
  <si>
    <t>Total Equity</t>
  </si>
  <si>
    <t>Net Assets per share (RM)</t>
  </si>
  <si>
    <t xml:space="preserve">The Condensed Consolidated Balance Sheets should be read in conjuction with the Annual Financial Report for the financial year ended 31 December 2007 and </t>
  </si>
  <si>
    <t>the explanatory notes attached to the interim financial report.</t>
  </si>
  <si>
    <t>Condensed Consolidated Cash Flow Statements</t>
  </si>
  <si>
    <t>For the financial period ended 30 June 2008</t>
  </si>
  <si>
    <t>6 months period ended</t>
  </si>
  <si>
    <t>Note</t>
  </si>
  <si>
    <t>CASH FLOWS FROM OPERATING ACTIVITIES</t>
  </si>
  <si>
    <t>Net profit after tax</t>
  </si>
  <si>
    <t>Adjustments for non-cash items:</t>
  </si>
  <si>
    <t>Allowance for doubtful debts</t>
  </si>
  <si>
    <t>Allowance for inventories obsolescence</t>
  </si>
  <si>
    <t>Allowance for diminution in value of other investments</t>
  </si>
  <si>
    <t>Fixed assets written off</t>
  </si>
  <si>
    <t>Depreciation of property, plant and equipment</t>
  </si>
  <si>
    <t>Amortisation of prepaid lease payment</t>
  </si>
  <si>
    <t>Gain on sale of property, plant and equipment</t>
  </si>
  <si>
    <t>Gain on sale of other investments</t>
  </si>
  <si>
    <t>Dividend Income</t>
  </si>
  <si>
    <t>Interest income</t>
  </si>
  <si>
    <t>Interest expenses</t>
  </si>
  <si>
    <t>Taxation</t>
  </si>
  <si>
    <t>Changes in working capital:</t>
  </si>
  <si>
    <t>Decrease/(Increase) in inventories</t>
  </si>
  <si>
    <t>Increase in receivables</t>
  </si>
  <si>
    <t>Increase/(Decrease) in payables</t>
  </si>
  <si>
    <t>Tax paid</t>
  </si>
  <si>
    <t>Tax refund</t>
  </si>
  <si>
    <t>Interest received</t>
  </si>
  <si>
    <t>Net cash generated from/ (used in)</t>
  </si>
  <si>
    <t xml:space="preserve">   operating activities</t>
  </si>
  <si>
    <t>The Condensed Consolidated Cash Flow Statements should be read in conjunction with the</t>
  </si>
  <si>
    <t xml:space="preserve">Annual Financial Report for the year ended 31 December 2007 and the explanatory note attached </t>
  </si>
  <si>
    <t>to the interim financial report.</t>
  </si>
  <si>
    <t>CASH FLOWS FROM INVESTING ACTIVITIES</t>
  </si>
  <si>
    <t>Purchase of property, plant and equipment</t>
  </si>
  <si>
    <t xml:space="preserve">Proceeds from the sale of property, </t>
  </si>
  <si>
    <t xml:space="preserve">  plant and equipments</t>
  </si>
  <si>
    <t>Purchase of other investment</t>
  </si>
  <si>
    <t>Proceeds from sale of other investments</t>
  </si>
  <si>
    <t>Dividend received from other investment</t>
  </si>
  <si>
    <t>Net cash used in investing activities</t>
  </si>
  <si>
    <t>CASH FLOWS FROM FINANCING ACTIVITIES</t>
  </si>
  <si>
    <t>Issue of shares:</t>
  </si>
  <si>
    <t>- exercise of share options</t>
  </si>
  <si>
    <t>Repayment of short term borrowings</t>
  </si>
  <si>
    <t>Drawdown from short term borrowings</t>
  </si>
  <si>
    <t>Proceeds from finance lease creditor</t>
  </si>
  <si>
    <t>Repayment of finance lease liabilities</t>
  </si>
  <si>
    <t>Interest paid</t>
  </si>
  <si>
    <t>Net cash (used in)/ generated from</t>
  </si>
  <si>
    <t xml:space="preserve">  financing activities</t>
  </si>
  <si>
    <t>NET INCREASE/(DECREASE) IN CASH AND CASH EQUIVALENTS</t>
  </si>
  <si>
    <t xml:space="preserve">  DURING THE FINANCIAL PERIOD</t>
  </si>
  <si>
    <t xml:space="preserve">CASH AND CASH EQUIVALENTS </t>
  </si>
  <si>
    <t xml:space="preserve">  AT BEGINNING OF FINANCIAL YEAR</t>
  </si>
  <si>
    <t>CASH AND CASH EQUIVALENTS</t>
  </si>
  <si>
    <t xml:space="preserve">  AT END OF FINANCIAL PERIOD</t>
  </si>
  <si>
    <t>Note to Condensed Consolidated Cash Flow Statements</t>
  </si>
  <si>
    <t>CASH AND CASH EQUIVALENTS AT BEGINNING OF FINANCIAL YEAR</t>
  </si>
  <si>
    <t>As at</t>
  </si>
  <si>
    <t>01 January 2008</t>
  </si>
  <si>
    <t>01 January 2007</t>
  </si>
  <si>
    <t>Deposits, cash and bank balances</t>
  </si>
  <si>
    <t>Bank overdrafts</t>
  </si>
  <si>
    <t>CASH AND CASH EQUIVALENTS AT END OF FINANCIAL PERIOD</t>
  </si>
  <si>
    <t>Condensed Consolidated Statement of Changes in Equity</t>
  </si>
  <si>
    <t>Number of Shares</t>
  </si>
  <si>
    <t>Nominal Value</t>
  </si>
  <si>
    <t>Treasury Shares</t>
  </si>
  <si>
    <t>Share Options Reserves</t>
  </si>
  <si>
    <t>Retained Earnings</t>
  </si>
  <si>
    <t>Total</t>
  </si>
  <si>
    <t>'000</t>
  </si>
  <si>
    <t>At 1 January 2008</t>
  </si>
  <si>
    <t>Net proft for the period</t>
  </si>
  <si>
    <t>-exercise of share options</t>
  </si>
  <si>
    <t>At 30 June 2008</t>
  </si>
  <si>
    <t>At 1 January 2007</t>
  </si>
  <si>
    <t>At 30 June 2007</t>
  </si>
  <si>
    <t xml:space="preserve">The Condensed Consolidated Statements of Changes in Equity should be read in conjunction with the </t>
  </si>
  <si>
    <t xml:space="preserve">Annual Financial Report for the year ended 31 December 2007 and the explanatory note attached to the </t>
  </si>
  <si>
    <t>interim financial report.</t>
  </si>
  <si>
    <t>Condensed Consolidated Income Statements</t>
  </si>
  <si>
    <t>Current</t>
  </si>
  <si>
    <t>6 Months</t>
  </si>
  <si>
    <t>Quarter Ended</t>
  </si>
  <si>
    <t>Ended</t>
  </si>
  <si>
    <t>30 June</t>
  </si>
  <si>
    <t>Revenue</t>
  </si>
  <si>
    <t>Operating expenses</t>
  </si>
  <si>
    <t>Other expenses</t>
  </si>
  <si>
    <t>Other income</t>
  </si>
  <si>
    <t>Finance cost</t>
  </si>
  <si>
    <t>Share of results of associates</t>
  </si>
  <si>
    <t>Profit before tax</t>
  </si>
  <si>
    <t xml:space="preserve">Profit for the period from </t>
  </si>
  <si>
    <t xml:space="preserve">  continuing operations</t>
  </si>
  <si>
    <t>Discontinued Operations</t>
  </si>
  <si>
    <t>Profit for the period from</t>
  </si>
  <si>
    <t xml:space="preserve">   a discontinued operation</t>
  </si>
  <si>
    <t>Profit for the period</t>
  </si>
  <si>
    <t>Attributable to:</t>
  </si>
  <si>
    <t>Equity holders of the parent</t>
  </si>
  <si>
    <t>Minority interest</t>
  </si>
  <si>
    <t>Earnings per share</t>
  </si>
  <si>
    <t>- basic (sen)</t>
  </si>
  <si>
    <t xml:space="preserve">- diluted (sen) </t>
  </si>
  <si>
    <t>The Condensed Consolidated Income Statements should be read in conjuction with</t>
  </si>
  <si>
    <t>the Annual Financial Report for the financial year ended 31 December 2007 and</t>
  </si>
  <si>
    <t xml:space="preserve"> the explanatory note attached to the interim financial report.</t>
  </si>
  <si>
    <t>Issued and fully paid ordinary shares of RM1 each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</si>
</sst>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_(* #,##0.0_);_(* \(#,##0.0\);_(* &quot;-&quot;??_);_(@_)"/>
    <numFmt numFmtId="174" formatCode="_(* #,##0_);_(* \(#,##0\);_(* &quot;-&quot;??_);_(@_)"/>
    <numFmt numFmtId="175" formatCode="0.0_);\(0.0\)"/>
    <numFmt numFmtId="176" formatCode="0_);\(0\)"/>
    <numFmt numFmtId="177" formatCode="_(* #,##0.000_);_(* \(#,##0.000\);_(* &quot;-&quot;??_);_(@_)"/>
    <numFmt numFmtId="178" formatCode="0.0000"/>
    <numFmt numFmtId="179" formatCode="0.000"/>
    <numFmt numFmtId="180" formatCode="0.0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0000"/>
    <numFmt numFmtId="185" formatCode="_(* #,##0.0000000_);_(* \(#,##0.0000000\);_(* &quot;-&quot;??_);_(@_)"/>
    <numFmt numFmtId="186" formatCode="_-* #,##0.0000000_-;\-* #,##0.0000000_-;_-* &quot;-&quot;???????_-;_-@_-"/>
    <numFmt numFmtId="187" formatCode="_-* #,##0.00000_-;\-* #,##0.00000_-;_-* &quot;-&quot;?????_-;_-@_-"/>
    <numFmt numFmtId="188" formatCode="_ * #,##0_ ;_ * \-#,##0_ ;_ * &quot;-&quot;??_ ;_ @_ "/>
    <numFmt numFmtId="189" formatCode="&quot;RM&quot;#,##0;\-&quot;RM&quot;#,##0"/>
    <numFmt numFmtId="190" formatCode="&quot;RM&quot;#,##0;[Red]\-&quot;RM&quot;#,##0"/>
    <numFmt numFmtId="191" formatCode="&quot;RM&quot;#,##0.00;\-&quot;RM&quot;#,##0.00"/>
    <numFmt numFmtId="192" formatCode="&quot;RM&quot;#,##0.00;[Red]\-&quot;RM&quot;#,##0.00"/>
    <numFmt numFmtId="193" formatCode="_-&quot;RM&quot;* #,##0_-;\-&quot;RM&quot;* #,##0_-;_-&quot;RM&quot;* &quot;-&quot;_-;_-@_-"/>
    <numFmt numFmtId="194" formatCode="_-&quot;RM&quot;* #,##0.00_-;\-&quot;RM&quot;* #,##0.00_-;_-&quot;RM&quot;* &quot;-&quot;??_-;_-@_-"/>
    <numFmt numFmtId="195" formatCode="#,##0;\(#,##0\)"/>
    <numFmt numFmtId="196" formatCode="[$-409]dd\-mmm\-yy;@"/>
    <numFmt numFmtId="197" formatCode="0.0%"/>
    <numFmt numFmtId="198" formatCode="[$-409]d\-mmm\-yy;@"/>
    <numFmt numFmtId="199" formatCode="_-* #,##0_-;\-* #,##0_-;_-* &quot;-&quot;??_-;_-@_-"/>
    <numFmt numFmtId="200" formatCode="#,##0;\(#,##0\);&quot;- &quot;_;"/>
    <numFmt numFmtId="201" formatCode="_(* #,##0.00_);_(* \(#,##0.00\);_(* &quot;-&quot;_);_(@_)"/>
    <numFmt numFmtId="202" formatCode="0_);[Red]\(0\)"/>
    <numFmt numFmtId="203" formatCode="dd\ mmmm\ yyyy"/>
    <numFmt numFmtId="204" formatCode="_(* #,##0.00000000_);_(* \(#,##0.00000000\);_(* &quot;-&quot;??_);_(@_)"/>
    <numFmt numFmtId="205" formatCode="000\-00\-0000"/>
    <numFmt numFmtId="206" formatCode="_-* #,##0.0_-;\-* #,##0.0_-;_-* &quot;-&quot;??_-;_-@_-"/>
    <numFmt numFmtId="207" formatCode="_-* #,##0.000_-;\-* #,##0.000_-;_-* &quot;-&quot;??_-;_-@_-"/>
    <numFmt numFmtId="208" formatCode="_-* #,##0.0000_-;\-* #,##0.0000_-;_-* &quot;-&quot;??_-;_-@_-"/>
    <numFmt numFmtId="209" formatCode="m/d"/>
    <numFmt numFmtId="210" formatCode="d\-mmm"/>
  </numFmts>
  <fonts count="28">
    <font>
      <sz val="10"/>
      <name val="Arial"/>
      <family val="0"/>
    </font>
    <font>
      <sz val="10"/>
      <name val="MS Sans Serif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8"/>
      <name val="Arial"/>
      <family val="0"/>
    </font>
    <font>
      <b/>
      <sz val="12"/>
      <name val="Franklin Gothic Book"/>
      <family val="2"/>
    </font>
    <font>
      <sz val="12"/>
      <name val="Franklin Gothic Book"/>
      <family val="2"/>
    </font>
    <font>
      <b/>
      <sz val="10"/>
      <name val="Arial"/>
      <family val="2"/>
    </font>
    <font>
      <sz val="12"/>
      <color indexed="8"/>
      <name val="Franklin Gothic Book"/>
      <family val="2"/>
    </font>
    <font>
      <sz val="12"/>
      <name val="Arial"/>
      <family val="0"/>
    </font>
    <font>
      <b/>
      <sz val="12"/>
      <color indexed="8"/>
      <name val="Franklin Gothic Book"/>
      <family val="2"/>
    </font>
    <font>
      <i/>
      <sz val="12"/>
      <color indexed="8"/>
      <name val="Franklin Gothic Book"/>
      <family val="0"/>
    </font>
    <font>
      <sz val="10"/>
      <name val="Helv"/>
      <family val="2"/>
    </font>
    <font>
      <sz val="12"/>
      <name val="Gill Sans M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Gill Sans MT"/>
      <family val="0"/>
    </font>
    <font>
      <sz val="10"/>
      <name val="Franklin Gothic Book"/>
      <family val="2"/>
    </font>
    <font>
      <sz val="10"/>
      <name val="Gill Sans MT"/>
      <family val="2"/>
    </font>
    <font>
      <sz val="11"/>
      <name val="Franklin Gothic Book"/>
      <family val="2"/>
    </font>
    <font>
      <b/>
      <u val="single"/>
      <sz val="12"/>
      <name val="Franklin Gothic Book"/>
      <family val="2"/>
    </font>
    <font>
      <u val="single"/>
      <sz val="12"/>
      <name val="Franklin Gothic Book"/>
      <family val="2"/>
    </font>
    <font>
      <b/>
      <sz val="11"/>
      <name val="Franklin Gothic Book"/>
      <family val="2"/>
    </font>
    <font>
      <b/>
      <sz val="10"/>
      <name val="Franklin Gothic Book"/>
      <family val="2"/>
    </font>
    <font>
      <i/>
      <sz val="12"/>
      <color indexed="50"/>
      <name val="Franklin Gothic Book"/>
      <family val="2"/>
    </font>
    <font>
      <i/>
      <sz val="10"/>
      <color indexed="50"/>
      <name val="Franklin Gothic Book"/>
      <family val="2"/>
    </font>
    <font>
      <i/>
      <sz val="10"/>
      <color indexed="44"/>
      <name val="Franklin Gothic Book"/>
      <family val="2"/>
    </font>
    <font>
      <sz val="10"/>
      <color indexed="44"/>
      <name val="Franklin Gothic Book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37" fontId="8" fillId="0" borderId="0" xfId="0" applyNumberFormat="1" applyFont="1" applyAlignment="1" applyProtection="1">
      <alignment/>
      <protection/>
    </xf>
    <xf numFmtId="174" fontId="6" fillId="0" borderId="0" xfId="17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174" fontId="6" fillId="0" borderId="1" xfId="17" applyNumberFormat="1" applyFont="1" applyBorder="1" applyAlignment="1">
      <alignment/>
    </xf>
    <xf numFmtId="0" fontId="9" fillId="0" borderId="0" xfId="0" applyFont="1" applyAlignment="1">
      <alignment/>
    </xf>
    <xf numFmtId="37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174" fontId="9" fillId="0" borderId="1" xfId="17" applyNumberFormat="1" applyFont="1" applyBorder="1" applyAlignment="1">
      <alignment/>
    </xf>
    <xf numFmtId="174" fontId="6" fillId="0" borderId="2" xfId="17" applyNumberFormat="1" applyFont="1" applyBorder="1" applyAlignment="1">
      <alignment/>
    </xf>
    <xf numFmtId="174" fontId="5" fillId="0" borderId="0" xfId="17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174" fontId="6" fillId="0" borderId="3" xfId="17" applyNumberFormat="1" applyFont="1" applyBorder="1" applyAlignment="1">
      <alignment/>
    </xf>
    <xf numFmtId="43" fontId="6" fillId="0" borderId="0" xfId="17" applyFont="1" applyBorder="1" applyAlignment="1">
      <alignment/>
    </xf>
    <xf numFmtId="174" fontId="6" fillId="0" borderId="4" xfId="17" applyNumberFormat="1" applyFont="1" applyBorder="1" applyAlignment="1">
      <alignment/>
    </xf>
    <xf numFmtId="37" fontId="11" fillId="0" borderId="0" xfId="0" applyNumberFormat="1" applyFont="1" applyAlignment="1" applyProtection="1">
      <alignment/>
      <protection/>
    </xf>
    <xf numFmtId="43" fontId="6" fillId="0" borderId="4" xfId="17" applyFont="1" applyBorder="1" applyAlignment="1">
      <alignment/>
    </xf>
    <xf numFmtId="43" fontId="6" fillId="0" borderId="0" xfId="17" applyNumberFormat="1" applyFont="1" applyBorder="1" applyAlignment="1">
      <alignment/>
    </xf>
    <xf numFmtId="0" fontId="6" fillId="0" borderId="0" xfId="0" applyFont="1" applyAlignment="1">
      <alignment horizontal="left" wrapText="1"/>
    </xf>
    <xf numFmtId="0" fontId="9" fillId="0" borderId="0" xfId="0" applyFon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26" applyFont="1">
      <alignment/>
      <protection/>
    </xf>
    <xf numFmtId="0" fontId="6" fillId="0" borderId="0" xfId="26" applyFont="1">
      <alignment/>
      <protection/>
    </xf>
    <xf numFmtId="171" fontId="6" fillId="0" borderId="0" xfId="19" applyFont="1" applyAlignment="1">
      <alignment/>
    </xf>
    <xf numFmtId="0" fontId="17" fillId="0" borderId="0" xfId="26" applyFont="1">
      <alignment/>
      <protection/>
    </xf>
    <xf numFmtId="171" fontId="5" fillId="0" borderId="0" xfId="19" applyFont="1" applyAlignment="1">
      <alignment horizontal="center"/>
    </xf>
    <xf numFmtId="0" fontId="5" fillId="0" borderId="0" xfId="26" applyFont="1" applyAlignment="1">
      <alignment horizontal="center"/>
      <protection/>
    </xf>
    <xf numFmtId="203" fontId="5" fillId="0" borderId="0" xfId="19" applyNumberFormat="1" applyFont="1" applyAlignment="1">
      <alignment horizontal="right"/>
    </xf>
    <xf numFmtId="0" fontId="5" fillId="0" borderId="0" xfId="26" applyFont="1" applyAlignment="1">
      <alignment horizontal="right"/>
      <protection/>
    </xf>
    <xf numFmtId="171" fontId="6" fillId="0" borderId="0" xfId="19" applyFont="1" applyBorder="1" applyAlignment="1">
      <alignment/>
    </xf>
    <xf numFmtId="0" fontId="6" fillId="0" borderId="0" xfId="26" applyFont="1" applyBorder="1">
      <alignment/>
      <protection/>
    </xf>
    <xf numFmtId="0" fontId="17" fillId="0" borderId="0" xfId="26" applyFont="1" applyBorder="1">
      <alignment/>
      <protection/>
    </xf>
    <xf numFmtId="171" fontId="5" fillId="0" borderId="0" xfId="19" applyFont="1" applyAlignment="1">
      <alignment horizontal="right"/>
    </xf>
    <xf numFmtId="49" fontId="6" fillId="0" borderId="0" xfId="26" applyNumberFormat="1" applyFont="1">
      <alignment/>
      <protection/>
    </xf>
    <xf numFmtId="49" fontId="5" fillId="0" borderId="0" xfId="19" applyNumberFormat="1" applyFont="1" applyBorder="1" applyAlignment="1">
      <alignment horizontal="center"/>
    </xf>
    <xf numFmtId="171" fontId="6" fillId="0" borderId="0" xfId="19" applyFont="1" applyBorder="1" applyAlignment="1">
      <alignment horizontal="center"/>
    </xf>
    <xf numFmtId="199" fontId="6" fillId="0" borderId="0" xfId="20" applyNumberFormat="1" applyFont="1" applyAlignment="1">
      <alignment/>
    </xf>
    <xf numFmtId="174" fontId="6" fillId="0" borderId="0" xfId="20" applyNumberFormat="1" applyFont="1" applyAlignment="1">
      <alignment/>
    </xf>
    <xf numFmtId="199" fontId="6" fillId="0" borderId="0" xfId="19" applyNumberFormat="1" applyFont="1" applyAlignment="1">
      <alignment/>
    </xf>
    <xf numFmtId="199" fontId="6" fillId="0" borderId="0" xfId="19" applyNumberFormat="1" applyFont="1" applyBorder="1" applyAlignment="1">
      <alignment/>
    </xf>
    <xf numFmtId="37" fontId="6" fillId="0" borderId="0" xfId="20" applyNumberFormat="1" applyFont="1" applyAlignment="1">
      <alignment/>
    </xf>
    <xf numFmtId="199" fontId="6" fillId="0" borderId="0" xfId="20" applyNumberFormat="1" applyFont="1" applyAlignment="1">
      <alignment horizontal="left" vertical="center" wrapText="1"/>
    </xf>
    <xf numFmtId="199" fontId="6" fillId="0" borderId="0" xfId="20" applyNumberFormat="1" applyFont="1" applyAlignment="1">
      <alignment wrapText="1"/>
    </xf>
    <xf numFmtId="176" fontId="6" fillId="0" borderId="0" xfId="20" applyNumberFormat="1" applyFont="1" applyAlignment="1">
      <alignment/>
    </xf>
    <xf numFmtId="174" fontId="6" fillId="0" borderId="0" xfId="20" applyNumberFormat="1" applyFont="1" applyAlignment="1">
      <alignment wrapText="1"/>
    </xf>
    <xf numFmtId="37" fontId="6" fillId="0" borderId="0" xfId="20" applyNumberFormat="1" applyFont="1" applyAlignment="1">
      <alignment/>
    </xf>
    <xf numFmtId="199" fontId="6" fillId="0" borderId="0" xfId="20" applyNumberFormat="1" applyFont="1" applyAlignment="1">
      <alignment horizontal="left" vertical="center" wrapText="1"/>
    </xf>
    <xf numFmtId="199" fontId="13" fillId="0" borderId="0" xfId="19" applyNumberFormat="1" applyFont="1" applyBorder="1" applyAlignment="1">
      <alignment/>
    </xf>
    <xf numFmtId="0" fontId="18" fillId="0" borderId="0" xfId="26" applyFont="1">
      <alignment/>
      <protection/>
    </xf>
    <xf numFmtId="174" fontId="6" fillId="0" borderId="0" xfId="19" applyNumberFormat="1" applyFont="1" applyAlignment="1">
      <alignment/>
    </xf>
    <xf numFmtId="174" fontId="13" fillId="0" borderId="0" xfId="19" applyNumberFormat="1" applyFont="1" applyBorder="1" applyAlignment="1">
      <alignment/>
    </xf>
    <xf numFmtId="174" fontId="6" fillId="0" borderId="0" xfId="20" applyNumberFormat="1" applyFont="1" applyBorder="1" applyAlignment="1">
      <alignment/>
    </xf>
    <xf numFmtId="0" fontId="13" fillId="0" borderId="0" xfId="26" applyFont="1" applyBorder="1">
      <alignment/>
      <protection/>
    </xf>
    <xf numFmtId="199" fontId="6" fillId="0" borderId="0" xfId="20" applyNumberFormat="1" applyFont="1" applyBorder="1" applyAlignment="1">
      <alignment/>
    </xf>
    <xf numFmtId="174" fontId="6" fillId="0" borderId="4" xfId="20" applyNumberFormat="1" applyFont="1" applyBorder="1" applyAlignment="1">
      <alignment/>
    </xf>
    <xf numFmtId="0" fontId="18" fillId="0" borderId="4" xfId="26" applyFont="1" applyBorder="1">
      <alignment/>
      <protection/>
    </xf>
    <xf numFmtId="199" fontId="5" fillId="0" borderId="0" xfId="19" applyNumberFormat="1" applyFont="1" applyBorder="1" applyAlignment="1">
      <alignment/>
    </xf>
    <xf numFmtId="41" fontId="6" fillId="0" borderId="0" xfId="19" applyNumberFormat="1" applyFont="1" applyAlignment="1">
      <alignment/>
    </xf>
    <xf numFmtId="41" fontId="6" fillId="0" borderId="0" xfId="19" applyNumberFormat="1" applyFont="1" applyBorder="1" applyAlignment="1">
      <alignment/>
    </xf>
    <xf numFmtId="171" fontId="6" fillId="0" borderId="4" xfId="19" applyFont="1" applyBorder="1" applyAlignment="1">
      <alignment/>
    </xf>
    <xf numFmtId="174" fontId="6" fillId="0" borderId="0" xfId="19" applyNumberFormat="1" applyFont="1" applyBorder="1" applyAlignment="1">
      <alignment/>
    </xf>
    <xf numFmtId="171" fontId="17" fillId="0" borderId="0" xfId="19" applyFont="1" applyBorder="1" applyAlignment="1">
      <alignment/>
    </xf>
    <xf numFmtId="0" fontId="6" fillId="0" borderId="0" xfId="26" applyFont="1" quotePrefix="1">
      <alignment/>
      <protection/>
    </xf>
    <xf numFmtId="41" fontId="6" fillId="0" borderId="4" xfId="19" applyNumberFormat="1" applyFont="1" applyBorder="1" applyAlignment="1">
      <alignment/>
    </xf>
    <xf numFmtId="199" fontId="5" fillId="0" borderId="0" xfId="20" applyNumberFormat="1" applyFont="1" applyAlignment="1">
      <alignment/>
    </xf>
    <xf numFmtId="199" fontId="5" fillId="0" borderId="0" xfId="20" applyNumberFormat="1" applyFont="1" applyAlignment="1">
      <alignment horizontal="left" wrapText="1"/>
    </xf>
    <xf numFmtId="174" fontId="6" fillId="0" borderId="2" xfId="19" applyNumberFormat="1" applyFont="1" applyBorder="1" applyAlignment="1">
      <alignment/>
    </xf>
    <xf numFmtId="41" fontId="6" fillId="0" borderId="2" xfId="19" applyNumberFormat="1" applyFont="1" applyBorder="1" applyAlignment="1">
      <alignment/>
    </xf>
    <xf numFmtId="199" fontId="5" fillId="0" borderId="0" xfId="20" applyNumberFormat="1" applyFont="1" applyAlignment="1">
      <alignment wrapText="1"/>
    </xf>
    <xf numFmtId="199" fontId="5" fillId="0" borderId="0" xfId="20" applyNumberFormat="1" applyFont="1" applyAlignment="1">
      <alignment vertical="center" wrapText="1"/>
    </xf>
    <xf numFmtId="199" fontId="6" fillId="0" borderId="0" xfId="20" applyNumberFormat="1" applyFont="1" applyAlignment="1">
      <alignment horizontal="left"/>
    </xf>
    <xf numFmtId="199" fontId="5" fillId="0" borderId="0" xfId="20" applyNumberFormat="1" applyFont="1" applyAlignment="1" quotePrefix="1">
      <alignment horizontal="center"/>
    </xf>
    <xf numFmtId="171" fontId="17" fillId="0" borderId="0" xfId="19" applyFont="1" applyAlignment="1">
      <alignment/>
    </xf>
    <xf numFmtId="37" fontId="8" fillId="0" borderId="0" xfId="19" applyNumberFormat="1" applyFont="1" applyAlignment="1">
      <alignment/>
    </xf>
    <xf numFmtId="202" fontId="6" fillId="0" borderId="0" xfId="19" applyNumberFormat="1" applyFont="1" applyAlignment="1">
      <alignment/>
    </xf>
    <xf numFmtId="199" fontId="5" fillId="0" borderId="0" xfId="20" applyNumberFormat="1" applyFont="1" applyAlignment="1">
      <alignment horizontal="left" vertical="center" wrapText="1"/>
    </xf>
    <xf numFmtId="199" fontId="6" fillId="0" borderId="0" xfId="20" applyNumberFormat="1" applyFont="1" applyAlignment="1" quotePrefix="1">
      <alignment/>
    </xf>
    <xf numFmtId="37" fontId="6" fillId="0" borderId="0" xfId="19" applyNumberFormat="1" applyFont="1" applyAlignment="1">
      <alignment/>
    </xf>
    <xf numFmtId="199" fontId="5" fillId="0" borderId="0" xfId="20" applyNumberFormat="1" applyFont="1" applyAlignment="1">
      <alignment horizontal="left" vertical="center" wrapText="1"/>
    </xf>
    <xf numFmtId="1" fontId="5" fillId="0" borderId="0" xfId="20" applyNumberFormat="1" applyFont="1" applyAlignment="1" quotePrefix="1">
      <alignment horizontal="center" vertical="center"/>
    </xf>
    <xf numFmtId="1" fontId="5" fillId="0" borderId="0" xfId="20" applyNumberFormat="1" applyFont="1" applyAlignment="1">
      <alignment horizontal="center" vertical="center"/>
    </xf>
    <xf numFmtId="199" fontId="6" fillId="0" borderId="2" xfId="19" applyNumberFormat="1" applyFont="1" applyBorder="1" applyAlignment="1">
      <alignment/>
    </xf>
    <xf numFmtId="0" fontId="19" fillId="0" borderId="0" xfId="26" applyFont="1">
      <alignment/>
      <protection/>
    </xf>
    <xf numFmtId="199" fontId="19" fillId="0" borderId="0" xfId="20" applyNumberFormat="1" applyFont="1" applyAlignment="1">
      <alignment/>
    </xf>
    <xf numFmtId="174" fontId="19" fillId="0" borderId="0" xfId="20" applyNumberFormat="1" applyFont="1" applyAlignment="1">
      <alignment/>
    </xf>
    <xf numFmtId="199" fontId="19" fillId="0" borderId="0" xfId="19" applyNumberFormat="1" applyFont="1" applyAlignment="1">
      <alignment/>
    </xf>
    <xf numFmtId="199" fontId="17" fillId="0" borderId="0" xfId="20" applyNumberFormat="1" applyFont="1" applyAlignment="1">
      <alignment/>
    </xf>
    <xf numFmtId="174" fontId="17" fillId="0" borderId="0" xfId="20" applyNumberFormat="1" applyFont="1" applyAlignment="1">
      <alignment/>
    </xf>
    <xf numFmtId="0" fontId="13" fillId="0" borderId="0" xfId="27">
      <alignment/>
      <protection/>
    </xf>
    <xf numFmtId="0" fontId="5" fillId="0" borderId="0" xfId="26" applyFont="1" applyAlignment="1">
      <alignment horizontal="left"/>
      <protection/>
    </xf>
    <xf numFmtId="0" fontId="13" fillId="0" borderId="0" xfId="27" applyBorder="1">
      <alignment/>
      <protection/>
    </xf>
    <xf numFmtId="0" fontId="20" fillId="0" borderId="0" xfId="26" applyFont="1">
      <alignment/>
      <protection/>
    </xf>
    <xf numFmtId="199" fontId="5" fillId="0" borderId="0" xfId="20" applyNumberFormat="1" applyFont="1" applyAlignment="1">
      <alignment horizontal="right"/>
    </xf>
    <xf numFmtId="171" fontId="21" fillId="0" borderId="0" xfId="19" applyFont="1" applyBorder="1" applyAlignment="1">
      <alignment/>
    </xf>
    <xf numFmtId="199" fontId="5" fillId="0" borderId="0" xfId="20" applyNumberFormat="1" applyFont="1" applyAlignment="1" quotePrefix="1">
      <alignment horizontal="right"/>
    </xf>
    <xf numFmtId="174" fontId="13" fillId="0" borderId="0" xfId="20" applyNumberFormat="1" applyBorder="1" applyAlignment="1">
      <alignment/>
    </xf>
    <xf numFmtId="41" fontId="13" fillId="0" borderId="0" xfId="20" applyNumberFormat="1" applyBorder="1" applyAlignment="1">
      <alignment/>
    </xf>
    <xf numFmtId="199" fontId="6" fillId="0" borderId="5" xfId="20" applyNumberFormat="1" applyFont="1" applyBorder="1" applyAlignment="1">
      <alignment/>
    </xf>
    <xf numFmtId="199" fontId="6" fillId="0" borderId="3" xfId="20" applyNumberFormat="1" applyFont="1" applyBorder="1" applyAlignment="1">
      <alignment/>
    </xf>
    <xf numFmtId="174" fontId="5" fillId="0" borderId="0" xfId="20" applyNumberFormat="1" applyFont="1" applyAlignment="1">
      <alignment horizontal="center"/>
    </xf>
    <xf numFmtId="174" fontId="13" fillId="0" borderId="0" xfId="20" applyNumberFormat="1" applyAlignment="1">
      <alignment/>
    </xf>
    <xf numFmtId="174" fontId="5" fillId="0" borderId="0" xfId="20" applyNumberFormat="1" applyFont="1" applyAlignment="1" quotePrefix="1">
      <alignment horizontal="center"/>
    </xf>
    <xf numFmtId="0" fontId="6" fillId="0" borderId="0" xfId="26" applyFont="1" applyAlignment="1">
      <alignment horizontal="left"/>
      <protection/>
    </xf>
    <xf numFmtId="174" fontId="5" fillId="0" borderId="0" xfId="20" applyNumberFormat="1" applyFont="1" applyAlignment="1">
      <alignment horizontal="right"/>
    </xf>
    <xf numFmtId="203" fontId="5" fillId="0" borderId="0" xfId="19" applyNumberFormat="1" applyFont="1" applyAlignment="1" quotePrefix="1">
      <alignment horizontal="right"/>
    </xf>
    <xf numFmtId="174" fontId="6" fillId="0" borderId="5" xfId="19" applyNumberFormat="1" applyFont="1" applyBorder="1" applyAlignment="1">
      <alignment/>
    </xf>
    <xf numFmtId="199" fontId="6" fillId="0" borderId="5" xfId="19" applyNumberFormat="1" applyFont="1" applyBorder="1" applyAlignment="1">
      <alignment/>
    </xf>
    <xf numFmtId="174" fontId="6" fillId="0" borderId="3" xfId="19" applyNumberFormat="1" applyFont="1" applyBorder="1" applyAlignment="1">
      <alignment/>
    </xf>
    <xf numFmtId="0" fontId="19" fillId="0" borderId="0" xfId="26" applyFont="1" applyAlignment="1">
      <alignment horizontal="left"/>
      <protection/>
    </xf>
    <xf numFmtId="0" fontId="22" fillId="0" borderId="0" xfId="26" applyFont="1" applyAlignment="1">
      <alignment horizontal="left"/>
      <protection/>
    </xf>
    <xf numFmtId="0" fontId="6" fillId="0" borderId="0" xfId="27" applyFont="1">
      <alignment/>
      <protection/>
    </xf>
    <xf numFmtId="0" fontId="5" fillId="0" borderId="0" xfId="26" applyFont="1" applyBorder="1" applyAlignment="1">
      <alignment horizontal="left"/>
      <protection/>
    </xf>
    <xf numFmtId="0" fontId="22" fillId="0" borderId="0" xfId="26" applyFont="1" applyBorder="1">
      <alignment/>
      <protection/>
    </xf>
    <xf numFmtId="0" fontId="19" fillId="0" borderId="0" xfId="26" applyFont="1" applyBorder="1">
      <alignment/>
      <protection/>
    </xf>
    <xf numFmtId="0" fontId="22" fillId="0" borderId="0" xfId="26" applyFont="1" applyBorder="1" applyAlignment="1">
      <alignment horizontal="right"/>
      <protection/>
    </xf>
    <xf numFmtId="0" fontId="23" fillId="0" borderId="0" xfId="26" applyFont="1" applyBorder="1" applyAlignment="1">
      <alignment horizontal="right"/>
      <protection/>
    </xf>
    <xf numFmtId="0" fontId="20" fillId="0" borderId="0" xfId="26" applyFont="1" applyBorder="1">
      <alignment/>
      <protection/>
    </xf>
    <xf numFmtId="199" fontId="13" fillId="0" borderId="0" xfId="20" applyNumberFormat="1" applyBorder="1" applyAlignment="1">
      <alignment/>
    </xf>
    <xf numFmtId="199" fontId="13" fillId="0" borderId="0" xfId="20" applyNumberFormat="1" applyFont="1" applyBorder="1" applyAlignment="1">
      <alignment/>
    </xf>
    <xf numFmtId="0" fontId="19" fillId="0" borderId="0" xfId="26" applyFont="1" applyBorder="1" quotePrefix="1">
      <alignment/>
      <protection/>
    </xf>
    <xf numFmtId="176" fontId="13" fillId="0" borderId="0" xfId="20" applyNumberFormat="1" applyBorder="1" applyAlignment="1">
      <alignment/>
    </xf>
    <xf numFmtId="0" fontId="5" fillId="0" borderId="0" xfId="26" applyFont="1" applyBorder="1">
      <alignment/>
      <protection/>
    </xf>
    <xf numFmtId="199" fontId="13" fillId="0" borderId="0" xfId="20" applyNumberFormat="1" applyAlignment="1">
      <alignment/>
    </xf>
    <xf numFmtId="171" fontId="13" fillId="0" borderId="0" xfId="21" applyAlignment="1">
      <alignment/>
    </xf>
    <xf numFmtId="0" fontId="13" fillId="0" borderId="0" xfId="28">
      <alignment/>
      <protection/>
    </xf>
    <xf numFmtId="171" fontId="13" fillId="0" borderId="0" xfId="21" applyAlignment="1">
      <alignment horizontal="right"/>
    </xf>
    <xf numFmtId="0" fontId="5" fillId="0" borderId="0" xfId="28" applyFont="1">
      <alignment/>
      <protection/>
    </xf>
    <xf numFmtId="171" fontId="6" fillId="0" borderId="0" xfId="21" applyFont="1" applyAlignment="1">
      <alignment/>
    </xf>
    <xf numFmtId="0" fontId="6" fillId="0" borderId="0" xfId="28" applyFont="1">
      <alignment/>
      <protection/>
    </xf>
    <xf numFmtId="171" fontId="5" fillId="0" borderId="0" xfId="21" applyFont="1" applyAlignment="1">
      <alignment horizontal="center" wrapText="1"/>
    </xf>
    <xf numFmtId="171" fontId="5" fillId="0" borderId="0" xfId="21" applyFont="1" applyBorder="1" applyAlignment="1">
      <alignment horizontal="right" vertical="distributed" wrapText="1"/>
    </xf>
    <xf numFmtId="171" fontId="5" fillId="0" borderId="0" xfId="21" applyFont="1" applyAlignment="1">
      <alignment/>
    </xf>
    <xf numFmtId="171" fontId="5" fillId="0" borderId="4" xfId="21" applyFont="1" applyBorder="1" applyAlignment="1">
      <alignment horizontal="right" vertical="distributed" wrapText="1"/>
    </xf>
    <xf numFmtId="171" fontId="5" fillId="0" borderId="0" xfId="21" applyFont="1" applyBorder="1" applyAlignment="1">
      <alignment/>
    </xf>
    <xf numFmtId="0" fontId="18" fillId="0" borderId="0" xfId="28" applyFont="1">
      <alignment/>
      <protection/>
    </xf>
    <xf numFmtId="171" fontId="5" fillId="0" borderId="0" xfId="21" applyFont="1" applyBorder="1" applyAlignment="1">
      <alignment vertical="center" wrapText="1"/>
    </xf>
    <xf numFmtId="0" fontId="17" fillId="0" borderId="0" xfId="28" applyFont="1">
      <alignment/>
      <protection/>
    </xf>
    <xf numFmtId="171" fontId="5" fillId="0" borderId="4" xfId="21" applyFont="1" applyBorder="1" applyAlignment="1">
      <alignment horizontal="center" wrapText="1"/>
    </xf>
    <xf numFmtId="171" fontId="5" fillId="0" borderId="0" xfId="21" applyFont="1" applyAlignment="1">
      <alignment horizontal="center"/>
    </xf>
    <xf numFmtId="0" fontId="5" fillId="0" borderId="0" xfId="28" applyFont="1" applyAlignment="1">
      <alignment/>
      <protection/>
    </xf>
    <xf numFmtId="171" fontId="5" fillId="0" borderId="0" xfId="21" applyFont="1" applyAlignment="1" quotePrefix="1">
      <alignment horizontal="center" vertical="center" wrapText="1"/>
    </xf>
    <xf numFmtId="171" fontId="5" fillId="0" borderId="0" xfId="21" applyFont="1" applyAlignment="1">
      <alignment horizontal="center" vertical="center" wrapText="1"/>
    </xf>
    <xf numFmtId="171" fontId="5" fillId="0" borderId="0" xfId="21" applyFont="1" applyBorder="1" applyAlignment="1">
      <alignment/>
    </xf>
    <xf numFmtId="199" fontId="6" fillId="0" borderId="0" xfId="21" applyNumberFormat="1" applyFont="1" applyAlignment="1">
      <alignment/>
    </xf>
    <xf numFmtId="41" fontId="6" fillId="0" borderId="0" xfId="21" applyNumberFormat="1" applyFont="1" applyBorder="1" applyAlignment="1">
      <alignment/>
    </xf>
    <xf numFmtId="176" fontId="6" fillId="0" borderId="0" xfId="21" applyNumberFormat="1" applyFont="1" applyBorder="1" applyAlignment="1">
      <alignment/>
    </xf>
    <xf numFmtId="0" fontId="6" fillId="0" borderId="0" xfId="28" applyFont="1" quotePrefix="1">
      <alignment/>
      <protection/>
    </xf>
    <xf numFmtId="3" fontId="6" fillId="0" borderId="0" xfId="21" applyNumberFormat="1" applyFont="1" applyAlignment="1">
      <alignment/>
    </xf>
    <xf numFmtId="199" fontId="6" fillId="0" borderId="2" xfId="21" applyNumberFormat="1" applyFont="1" applyBorder="1" applyAlignment="1">
      <alignment/>
    </xf>
    <xf numFmtId="199" fontId="6" fillId="0" borderId="0" xfId="21" applyNumberFormat="1" applyFont="1" applyBorder="1" applyAlignment="1">
      <alignment/>
    </xf>
    <xf numFmtId="174" fontId="6" fillId="0" borderId="2" xfId="21" applyNumberFormat="1" applyFont="1" applyBorder="1" applyAlignment="1">
      <alignment/>
    </xf>
    <xf numFmtId="41" fontId="6" fillId="0" borderId="0" xfId="21" applyNumberFormat="1" applyFont="1" applyAlignment="1">
      <alignment/>
    </xf>
    <xf numFmtId="199" fontId="6" fillId="0" borderId="0" xfId="28" applyNumberFormat="1" applyFont="1">
      <alignment/>
      <protection/>
    </xf>
    <xf numFmtId="37" fontId="6" fillId="0" borderId="0" xfId="21" applyNumberFormat="1" applyFont="1" applyAlignment="1">
      <alignment/>
    </xf>
    <xf numFmtId="199" fontId="13" fillId="0" borderId="0" xfId="28" applyNumberFormat="1">
      <alignment/>
      <protection/>
    </xf>
    <xf numFmtId="0" fontId="6" fillId="0" borderId="0" xfId="28" applyFont="1" applyBorder="1">
      <alignment/>
      <protection/>
    </xf>
    <xf numFmtId="0" fontId="13" fillId="0" borderId="0" xfId="28" applyBorder="1">
      <alignment/>
      <protection/>
    </xf>
    <xf numFmtId="3" fontId="6" fillId="0" borderId="2" xfId="21" applyNumberFormat="1" applyFont="1" applyBorder="1" applyAlignment="1">
      <alignment/>
    </xf>
    <xf numFmtId="37" fontId="6" fillId="0" borderId="2" xfId="21" applyNumberFormat="1" applyFont="1" applyBorder="1" applyAlignment="1">
      <alignment/>
    </xf>
    <xf numFmtId="199" fontId="6" fillId="0" borderId="0" xfId="28" applyNumberFormat="1" applyFont="1" applyBorder="1">
      <alignment/>
      <protection/>
    </xf>
    <xf numFmtId="199" fontId="13" fillId="0" borderId="0" xfId="21" applyNumberFormat="1" applyAlignment="1">
      <alignment/>
    </xf>
    <xf numFmtId="0" fontId="13" fillId="0" borderId="0" xfId="28" applyFont="1" applyBorder="1">
      <alignment/>
      <protection/>
    </xf>
    <xf numFmtId="0" fontId="17" fillId="0" borderId="0" xfId="0" applyFont="1" applyAlignment="1">
      <alignment/>
    </xf>
    <xf numFmtId="0" fontId="5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3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17" fillId="0" borderId="0" xfId="0" applyFont="1" applyBorder="1" applyAlignment="1">
      <alignment/>
    </xf>
    <xf numFmtId="37" fontId="6" fillId="0" borderId="0" xfId="0" applyNumberFormat="1" applyFont="1" applyAlignment="1">
      <alignment/>
    </xf>
    <xf numFmtId="41" fontId="6" fillId="0" borderId="4" xfId="0" applyNumberFormat="1" applyFont="1" applyBorder="1" applyAlignment="1">
      <alignment/>
    </xf>
    <xf numFmtId="41" fontId="24" fillId="0" borderId="0" xfId="0" applyNumberFormat="1" applyFont="1" applyFill="1" applyBorder="1" applyAlignment="1">
      <alignment/>
    </xf>
    <xf numFmtId="41" fontId="6" fillId="0" borderId="5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6" fillId="0" borderId="6" xfId="0" applyNumberFormat="1" applyFont="1" applyBorder="1" applyAlignment="1">
      <alignment/>
    </xf>
    <xf numFmtId="0" fontId="5" fillId="0" borderId="0" xfId="0" applyFont="1" applyAlignment="1" quotePrefix="1">
      <alignment/>
    </xf>
    <xf numFmtId="39" fontId="6" fillId="0" borderId="0" xfId="0" applyNumberFormat="1" applyFont="1" applyAlignment="1">
      <alignment/>
    </xf>
    <xf numFmtId="39" fontId="6" fillId="0" borderId="0" xfId="0" applyNumberFormat="1" applyFont="1" applyAlignment="1">
      <alignment horizontal="right"/>
    </xf>
    <xf numFmtId="201" fontId="6" fillId="0" borderId="0" xfId="0" applyNumberFormat="1" applyFont="1" applyAlignment="1">
      <alignment/>
    </xf>
    <xf numFmtId="43" fontId="6" fillId="0" borderId="0" xfId="17" applyFont="1" applyAlignment="1">
      <alignment/>
    </xf>
    <xf numFmtId="39" fontId="6" fillId="0" borderId="0" xfId="17" applyNumberFormat="1" applyFont="1" applyAlignment="1">
      <alignment horizontal="right"/>
    </xf>
    <xf numFmtId="0" fontId="23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174" fontId="17" fillId="0" borderId="0" xfId="17" applyNumberFormat="1" applyFont="1" applyAlignment="1">
      <alignment/>
    </xf>
    <xf numFmtId="37" fontId="17" fillId="0" borderId="0" xfId="0" applyNumberFormat="1" applyFont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37" fontId="24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43" fontId="24" fillId="0" borderId="0" xfId="17" applyFont="1" applyFill="1" applyBorder="1" applyAlignment="1">
      <alignment/>
    </xf>
    <xf numFmtId="171" fontId="5" fillId="0" borderId="0" xfId="21" applyFont="1" applyBorder="1" applyAlignment="1">
      <alignment vertical="distributed" wrapText="1"/>
    </xf>
    <xf numFmtId="37" fontId="6" fillId="0" borderId="0" xfId="19" applyNumberFormat="1" applyFont="1" applyBorder="1" applyAlignment="1">
      <alignment/>
    </xf>
  </cellXfs>
  <cellStyles count="15">
    <cellStyle name="Normal" xfId="0"/>
    <cellStyle name="_HTP- PPE v5- PWC to Sim(18Mar08)" xfId="16"/>
    <cellStyle name="Comma" xfId="17"/>
    <cellStyle name="Comma [0]" xfId="18"/>
    <cellStyle name="Comma_1STQTR03-CFS" xfId="19"/>
    <cellStyle name="Comma_2Q08-CashFlow" xfId="20"/>
    <cellStyle name="Comma_2Q08-CHGS in EQUITY" xfId="21"/>
    <cellStyle name="Currency" xfId="22"/>
    <cellStyle name="Currency [0]" xfId="23"/>
    <cellStyle name="Followed Hyperlink" xfId="24"/>
    <cellStyle name="Hyperlink" xfId="25"/>
    <cellStyle name="Normal_1STQTR03-CFS" xfId="26"/>
    <cellStyle name="Normal_2Q08-CashFlow" xfId="27"/>
    <cellStyle name="Normal_2Q08-CHGS in EQUITY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Q08-B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Q08-Inc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Q08-CashFlo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hpy\FRS\WINDOWS\Trash\notesFFF692\RANHILL%20AUGUST%202003-aut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rash\notesFFF692\RANHILL%20AUGUST%202003-au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working"/>
      <sheetName val="summary"/>
    </sheetNames>
    <sheetDataSet>
      <sheetData sheetId="1">
        <row r="9">
          <cell r="F9">
            <v>23770</v>
          </cell>
        </row>
        <row r="11">
          <cell r="F11">
            <v>15585</v>
          </cell>
        </row>
        <row r="12">
          <cell r="F12">
            <v>11218</v>
          </cell>
        </row>
        <row r="13">
          <cell r="F13">
            <v>1521</v>
          </cell>
        </row>
        <row r="14">
          <cell r="F14">
            <v>41</v>
          </cell>
        </row>
        <row r="19">
          <cell r="F19">
            <v>82847</v>
          </cell>
        </row>
        <row r="20">
          <cell r="F20">
            <v>173098</v>
          </cell>
        </row>
        <row r="21">
          <cell r="F21">
            <v>95</v>
          </cell>
        </row>
        <row r="22">
          <cell r="F22">
            <v>76660</v>
          </cell>
        </row>
        <row r="27">
          <cell r="F27">
            <v>135092</v>
          </cell>
        </row>
        <row r="28">
          <cell r="F28">
            <v>2505</v>
          </cell>
        </row>
        <row r="29">
          <cell r="F29">
            <v>38686</v>
          </cell>
        </row>
        <row r="35">
          <cell r="F35">
            <v>3696</v>
          </cell>
        </row>
        <row r="36">
          <cell r="F36">
            <v>321</v>
          </cell>
        </row>
        <row r="42">
          <cell r="F42">
            <v>63120</v>
          </cell>
        </row>
        <row r="43">
          <cell r="F43">
            <v>141415</v>
          </cell>
        </row>
        <row r="59">
          <cell r="F59">
            <v>3.2408771846429305</v>
          </cell>
          <cell r="H59">
            <v>3.046337937680694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HMB consol adj"/>
      <sheetName val="HTP consol adj"/>
      <sheetName val="RE proof 2008"/>
      <sheetName val="other exp"/>
      <sheetName val="interest-v1"/>
      <sheetName val="interest "/>
      <sheetName val="Othe Income"/>
      <sheetName val="IS by co"/>
      <sheetName val="PBT 08 vs 07"/>
      <sheetName val="Rev anlaysis"/>
      <sheetName val="CONSOL"/>
      <sheetName val="summary-InSta"/>
    </sheetNames>
    <sheetDataSet>
      <sheetData sheetId="10">
        <row r="12">
          <cell r="D12">
            <v>273241</v>
          </cell>
          <cell r="F12">
            <v>232701</v>
          </cell>
          <cell r="H12">
            <v>545588</v>
          </cell>
          <cell r="J12">
            <v>461916</v>
          </cell>
        </row>
        <row r="14">
          <cell r="D14">
            <v>-264725</v>
          </cell>
          <cell r="F14">
            <v>-227170</v>
          </cell>
          <cell r="H14">
            <v>-529235</v>
          </cell>
          <cell r="J14">
            <v>-451558</v>
          </cell>
        </row>
        <row r="16">
          <cell r="D16">
            <v>-162</v>
          </cell>
          <cell r="F16">
            <v>-3808</v>
          </cell>
          <cell r="H16">
            <v>-325</v>
          </cell>
          <cell r="J16">
            <v>-4020</v>
          </cell>
        </row>
        <row r="18">
          <cell r="D18">
            <v>1860</v>
          </cell>
          <cell r="F18">
            <v>6324</v>
          </cell>
          <cell r="H18">
            <v>3998</v>
          </cell>
          <cell r="J18">
            <v>8143</v>
          </cell>
        </row>
        <row r="20">
          <cell r="D20">
            <v>-474</v>
          </cell>
          <cell r="F20">
            <v>-980</v>
          </cell>
          <cell r="H20">
            <v>-985</v>
          </cell>
          <cell r="J20">
            <v>-1955</v>
          </cell>
        </row>
        <row r="22">
          <cell r="F22">
            <v>0</v>
          </cell>
          <cell r="J22">
            <v>0</v>
          </cell>
        </row>
        <row r="26">
          <cell r="D26">
            <v>-2125</v>
          </cell>
          <cell r="F26">
            <v>-2397</v>
          </cell>
          <cell r="H26">
            <v>-5022</v>
          </cell>
          <cell r="J26">
            <v>-3980</v>
          </cell>
        </row>
        <row r="32">
          <cell r="D32">
            <v>0</v>
          </cell>
          <cell r="F32">
            <v>0</v>
          </cell>
          <cell r="H32">
            <v>0</v>
          </cell>
          <cell r="J32">
            <v>0</v>
          </cell>
        </row>
        <row r="37">
          <cell r="D37">
            <v>12.137835521700609</v>
          </cell>
          <cell r="F37">
            <v>7.6254857777342355</v>
          </cell>
          <cell r="H37">
            <v>22.34541249884712</v>
          </cell>
          <cell r="J37">
            <v>13.954475686620293</v>
          </cell>
        </row>
        <row r="39">
          <cell r="D39">
            <v>11.887422749995999</v>
          </cell>
          <cell r="F39">
            <v>7.464953084288433</v>
          </cell>
          <cell r="H39">
            <v>21.88440965623032</v>
          </cell>
          <cell r="J39">
            <v>13.660704295145381</v>
          </cell>
        </row>
      </sheetData>
      <sheetData sheetId="11">
        <row r="35">
          <cell r="G35">
            <v>14019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rowing"/>
      <sheetName val="interest Inc by Qtr"/>
      <sheetName val="interest "/>
      <sheetName val="Note CFS"/>
      <sheetName val="CFS-working "/>
      <sheetName val="New FA "/>
      <sheetName val="Tax"/>
    </sheetNames>
    <sheetDataSet>
      <sheetData sheetId="3">
        <row r="16">
          <cell r="D16">
            <v>68809</v>
          </cell>
          <cell r="F16">
            <v>77833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SB 25 (2)"/>
      <sheetName val="Financial Instrument"/>
      <sheetName val="Borrowing&amp;Contigencies30.09.03"/>
      <sheetName val="Contigencies31.10.03"/>
      <sheetName val="Income Statement 30.09.2003"/>
      <sheetName val="ConsolBS 30.09.2003"/>
      <sheetName val="Notes 30.09.03"/>
      <sheetName val="Fixed assets 30.09.2003"/>
      <sheetName val="Movement RC-TO&amp; Rpft."/>
      <sheetName val="Details Other Rec."/>
      <sheetName val="Details Other Payables"/>
      <sheetName val="Aging-Ho."/>
      <sheetName val="Aging-Related co"/>
      <sheetName val="Aging-Related parties"/>
      <sheetName val="Related party-project"/>
      <sheetName val="Statement of Changes In Equ"/>
      <sheetName val="Deviation Analysis (2)"/>
      <sheetName val="MASB CHECKLIST"/>
      <sheetName val="Trade Receivables Aging"/>
      <sheetName val="Details Trade Receivables"/>
      <sheetName val="Details Trade Payables&amp;Accruals"/>
      <sheetName val="Trade Payables&amp;Accruals Agi "/>
      <sheetName val="Notes 31.08.03"/>
      <sheetName val="Income Statement 31.08.03"/>
      <sheetName val="working-CashFlow  "/>
      <sheetName val="CA"/>
      <sheetName val="Trial bal"/>
      <sheetName val="tb1"/>
      <sheetName val="NOTES BS"/>
      <sheetName val="Deferred Tax comp"/>
      <sheetName val="EQUITY"/>
      <sheetName val="CASHFLOW"/>
      <sheetName val="NOTES"/>
      <sheetName val="P&amp;L Mgmt format"/>
      <sheetName val="BS Mgmt format"/>
      <sheetName val="ACTUAL VS FORECAST"/>
      <sheetName val="TAXATION"/>
      <sheetName val="Tax Comp"/>
      <sheetName val="HP CALC"/>
      <sheetName val="CASH fLOW"/>
      <sheetName val="BAL SHEET"/>
      <sheetName val="P&amp;L"/>
      <sheetName val="ConsolBS 31.08.03"/>
      <sheetName val="bdgtcf"/>
      <sheetName val="Detail Cash Flow "/>
      <sheetName val="NOTES P&amp;L"/>
      <sheetName val="mab reports"/>
      <sheetName val="Deviation Analysis"/>
      <sheetName val="cashflow statement"/>
      <sheetName val="mab"/>
      <sheetName val="costledg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B 25 (2)"/>
      <sheetName val="Financial Instrument"/>
      <sheetName val="Borrowing&amp;Contigencies30.09.03"/>
      <sheetName val="Contigencies31.10.03"/>
      <sheetName val="Income Statement 30.09.2003"/>
      <sheetName val="ConsolBS 30.09.2003"/>
      <sheetName val="Notes 30.09.03"/>
      <sheetName val="Fixed assets 30.09.2003"/>
      <sheetName val="Movement RC-TO&amp; Rpft."/>
      <sheetName val="Details Other Rec."/>
      <sheetName val="Details Other Payables"/>
      <sheetName val="Aging-Ho."/>
      <sheetName val="Aging-Related co"/>
      <sheetName val="Aging-Related parties"/>
      <sheetName val="Related party-project"/>
      <sheetName val="Statement of Changes In Equ"/>
      <sheetName val="Deviation Analysis (2)"/>
      <sheetName val="MASB CHECKLIST"/>
      <sheetName val="Trade Receivables Aging"/>
      <sheetName val="Details Trade Receivables"/>
      <sheetName val="Details Trade Payables&amp;Accruals"/>
      <sheetName val="Trade Payables&amp;Accruals Agi "/>
      <sheetName val="Notes 31.08.03"/>
      <sheetName val="Income Statement 31.08.03"/>
      <sheetName val="working-CashFlow  "/>
      <sheetName val="CA"/>
      <sheetName val="Trial bal"/>
      <sheetName val="tb1"/>
      <sheetName val="NOTES BS"/>
      <sheetName val="Deferred Tax comp"/>
      <sheetName val="EQUITY"/>
      <sheetName val="CASHFLOW"/>
      <sheetName val="NOTES"/>
      <sheetName val="P&amp;L Mgmt format"/>
      <sheetName val="BS Mgmt format"/>
      <sheetName val="ACTUAL VS FORECAST"/>
      <sheetName val="TAXATION"/>
      <sheetName val="Tax Comp"/>
      <sheetName val="HP CALC"/>
      <sheetName val="CASH fLOW"/>
      <sheetName val="BAL SHEET"/>
      <sheetName val="P&amp;L"/>
      <sheetName val="ConsolBS 31.08.03"/>
      <sheetName val="bdgtcf"/>
      <sheetName val="Detail Cash Flow "/>
      <sheetName val="NOTES P&amp;L"/>
      <sheetName val="mab reports"/>
      <sheetName val="Deviation Analysis"/>
      <sheetName val="cashflow statement"/>
      <sheetName val="mab"/>
      <sheetName val="costledg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2"/>
  <sheetViews>
    <sheetView zoomScaleSheetLayoutView="50" workbookViewId="0" topLeftCell="A1">
      <pane xSplit="4" ySplit="6" topLeftCell="E5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9" sqref="F9"/>
    </sheetView>
  </sheetViews>
  <sheetFormatPr defaultColWidth="9.140625" defaultRowHeight="12.75"/>
  <cols>
    <col min="1" max="1" width="2.8515625" style="0" customWidth="1"/>
    <col min="3" max="3" width="11.140625" style="0" customWidth="1"/>
    <col min="4" max="4" width="16.00390625" style="0" customWidth="1"/>
    <col min="5" max="5" width="2.421875" style="0" customWidth="1"/>
    <col min="6" max="6" width="20.7109375" style="29" customWidth="1"/>
    <col min="7" max="7" width="2.00390625" style="29" customWidth="1"/>
    <col min="8" max="8" width="20.7109375" style="29" customWidth="1"/>
  </cols>
  <sheetData>
    <row r="1" spans="2:8" ht="16.5">
      <c r="B1" s="1" t="s">
        <v>0</v>
      </c>
      <c r="C1" s="2"/>
      <c r="D1" s="2"/>
      <c r="E1" s="2"/>
      <c r="F1" s="3"/>
      <c r="G1" s="3"/>
      <c r="H1" s="3"/>
    </row>
    <row r="2" spans="2:8" ht="8.25" customHeight="1">
      <c r="B2" s="2"/>
      <c r="C2" s="2"/>
      <c r="D2" s="2"/>
      <c r="E2" s="2"/>
      <c r="F2" s="3"/>
      <c r="G2" s="3"/>
      <c r="H2" s="3"/>
    </row>
    <row r="3" spans="2:8" ht="16.5">
      <c r="B3" s="1" t="s">
        <v>1</v>
      </c>
      <c r="C3" s="2"/>
      <c r="D3" s="2"/>
      <c r="E3" s="2"/>
      <c r="F3" s="3"/>
      <c r="G3" s="3"/>
      <c r="H3" s="3"/>
    </row>
    <row r="4" spans="2:8" ht="16.5" customHeight="1">
      <c r="B4" s="1" t="s">
        <v>2</v>
      </c>
      <c r="C4" s="2"/>
      <c r="D4" s="2"/>
      <c r="E4" s="2"/>
      <c r="F4" s="4" t="s">
        <v>3</v>
      </c>
      <c r="G4" s="3"/>
      <c r="H4" s="5" t="s">
        <v>4</v>
      </c>
    </row>
    <row r="5" spans="2:8" ht="18.75" customHeight="1">
      <c r="B5" s="1"/>
      <c r="C5" s="2"/>
      <c r="D5" s="2"/>
      <c r="E5" s="2"/>
      <c r="F5" s="6" t="s">
        <v>5</v>
      </c>
      <c r="G5" s="3"/>
      <c r="H5" s="4" t="s">
        <v>5</v>
      </c>
    </row>
    <row r="6" spans="2:8" ht="16.5">
      <c r="B6" s="1"/>
      <c r="C6" s="2"/>
      <c r="D6" s="2"/>
      <c r="E6" s="2"/>
      <c r="F6" s="7" t="s">
        <v>6</v>
      </c>
      <c r="G6" s="3"/>
      <c r="H6" s="7" t="s">
        <v>7</v>
      </c>
    </row>
    <row r="7" spans="2:8" ht="16.5">
      <c r="B7" s="2"/>
      <c r="C7" s="2"/>
      <c r="D7" s="2"/>
      <c r="E7" s="2"/>
      <c r="F7" s="4" t="s">
        <v>8</v>
      </c>
      <c r="G7" s="3"/>
      <c r="H7" s="4" t="s">
        <v>8</v>
      </c>
    </row>
    <row r="8" spans="2:8" ht="16.5">
      <c r="B8" s="1" t="s">
        <v>9</v>
      </c>
      <c r="C8" s="2"/>
      <c r="D8" s="2"/>
      <c r="E8" s="2"/>
      <c r="F8" s="3"/>
      <c r="G8" s="3"/>
      <c r="H8" s="3"/>
    </row>
    <row r="9" spans="2:9" ht="16.5">
      <c r="B9" s="8" t="s">
        <v>10</v>
      </c>
      <c r="C9" s="8"/>
      <c r="D9" s="8"/>
      <c r="E9" s="2"/>
      <c r="F9" s="9">
        <f>+'[1]working'!F9</f>
        <v>23770</v>
      </c>
      <c r="G9" s="10"/>
      <c r="H9" s="10">
        <v>21572</v>
      </c>
      <c r="I9" s="11"/>
    </row>
    <row r="10" spans="2:9" ht="16.5">
      <c r="B10" s="8" t="s">
        <v>11</v>
      </c>
      <c r="C10" s="8"/>
      <c r="D10" s="8"/>
      <c r="E10" s="2"/>
      <c r="F10" s="9">
        <f>+'[1]working'!F11</f>
        <v>15585</v>
      </c>
      <c r="G10" s="10"/>
      <c r="H10" s="10">
        <v>15660</v>
      </c>
      <c r="I10" s="11"/>
    </row>
    <row r="11" spans="2:8" ht="16.5">
      <c r="B11" s="8" t="s">
        <v>12</v>
      </c>
      <c r="C11" s="8"/>
      <c r="D11" s="8"/>
      <c r="E11" s="2"/>
      <c r="F11" s="9">
        <f>+'[1]working'!F12</f>
        <v>11218</v>
      </c>
      <c r="G11" s="10"/>
      <c r="H11" s="10">
        <v>5980</v>
      </c>
    </row>
    <row r="12" spans="2:8" ht="16.5">
      <c r="B12" s="8" t="s">
        <v>13</v>
      </c>
      <c r="C12" s="8"/>
      <c r="D12" s="8"/>
      <c r="E12" s="2"/>
      <c r="F12" s="9">
        <f>+'[1]working'!F13</f>
        <v>1521</v>
      </c>
      <c r="G12" s="10"/>
      <c r="H12" s="10">
        <v>2911</v>
      </c>
    </row>
    <row r="13" spans="2:8" ht="16.5">
      <c r="B13" s="8" t="s">
        <v>14</v>
      </c>
      <c r="C13" s="8"/>
      <c r="D13" s="8"/>
      <c r="E13" s="2"/>
      <c r="F13" s="9">
        <f>+'[1]working'!F14</f>
        <v>41</v>
      </c>
      <c r="G13" s="10"/>
      <c r="H13" s="10">
        <v>398</v>
      </c>
    </row>
    <row r="14" spans="2:8" s="13" customFormat="1" ht="16.5">
      <c r="B14" s="8"/>
      <c r="C14" s="8"/>
      <c r="D14" s="8"/>
      <c r="E14" s="2"/>
      <c r="F14" s="12">
        <f>SUM(F9:F13)</f>
        <v>52135</v>
      </c>
      <c r="G14" s="10"/>
      <c r="H14" s="12">
        <f>SUM(H9:H13)</f>
        <v>46521</v>
      </c>
    </row>
    <row r="15" spans="2:8" s="13" customFormat="1" ht="16.5">
      <c r="B15" s="8"/>
      <c r="C15" s="8"/>
      <c r="D15" s="8"/>
      <c r="E15" s="2"/>
      <c r="F15" s="9"/>
      <c r="G15" s="10"/>
      <c r="H15" s="10"/>
    </row>
    <row r="16" spans="2:8" ht="16.5">
      <c r="B16" s="14" t="s">
        <v>15</v>
      </c>
      <c r="C16" s="8"/>
      <c r="D16" s="8"/>
      <c r="E16" s="2"/>
      <c r="F16" s="9"/>
      <c r="G16" s="10"/>
      <c r="H16" s="10"/>
    </row>
    <row r="17" spans="2:8" ht="16.5">
      <c r="B17" s="2" t="s">
        <v>16</v>
      </c>
      <c r="C17" s="15"/>
      <c r="D17" s="8"/>
      <c r="E17" s="2"/>
      <c r="F17" s="9">
        <f>+'[1]working'!F19</f>
        <v>82847</v>
      </c>
      <c r="G17" s="10"/>
      <c r="H17" s="9">
        <v>84796</v>
      </c>
    </row>
    <row r="18" spans="2:8" ht="16.5">
      <c r="B18" s="2" t="s">
        <v>17</v>
      </c>
      <c r="C18" s="15"/>
      <c r="D18" s="8"/>
      <c r="E18" s="2"/>
      <c r="F18" s="9">
        <f>+'[1]working'!F20</f>
        <v>173098</v>
      </c>
      <c r="G18" s="10"/>
      <c r="H18" s="9">
        <v>138812</v>
      </c>
    </row>
    <row r="19" spans="2:8" ht="16.5">
      <c r="B19" s="2" t="s">
        <v>18</v>
      </c>
      <c r="C19" s="15"/>
      <c r="D19" s="8"/>
      <c r="E19" s="2"/>
      <c r="F19" s="9">
        <f>+'[1]working'!F21</f>
        <v>95</v>
      </c>
      <c r="G19" s="10"/>
      <c r="H19" s="9">
        <v>113</v>
      </c>
    </row>
    <row r="20" spans="2:8" ht="16.5">
      <c r="B20" s="2" t="s">
        <v>19</v>
      </c>
      <c r="C20" s="15"/>
      <c r="D20" s="8"/>
      <c r="E20" s="2"/>
      <c r="F20" s="9">
        <f>+'[1]working'!F22</f>
        <v>76660</v>
      </c>
      <c r="G20" s="10"/>
      <c r="H20" s="9">
        <v>74701</v>
      </c>
    </row>
    <row r="21" spans="2:8" ht="16.5">
      <c r="B21" s="2"/>
      <c r="C21" s="15"/>
      <c r="D21" s="8"/>
      <c r="E21" s="2"/>
      <c r="F21" s="12">
        <f>SUM(F17:F20)</f>
        <v>332700</v>
      </c>
      <c r="G21" s="10"/>
      <c r="H21" s="12">
        <f>SUM(H17:H20)</f>
        <v>298422</v>
      </c>
    </row>
    <row r="22" spans="2:8" ht="16.5">
      <c r="B22" s="8"/>
      <c r="C22" s="8"/>
      <c r="D22" s="8"/>
      <c r="E22" s="2"/>
      <c r="F22" s="9"/>
      <c r="G22" s="10"/>
      <c r="H22" s="9"/>
    </row>
    <row r="23" spans="2:8" ht="16.5">
      <c r="B23" s="14" t="s">
        <v>20</v>
      </c>
      <c r="C23" s="8"/>
      <c r="D23" s="8"/>
      <c r="E23" s="2"/>
      <c r="F23" s="9"/>
      <c r="G23" s="10"/>
      <c r="H23" s="9"/>
    </row>
    <row r="24" spans="2:8" ht="16.5">
      <c r="B24" s="2" t="s">
        <v>21</v>
      </c>
      <c r="C24" s="15"/>
      <c r="D24" s="8"/>
      <c r="E24" s="2"/>
      <c r="F24" s="9">
        <f>+'[1]working'!F27</f>
        <v>135092</v>
      </c>
      <c r="G24" s="10"/>
      <c r="H24" s="9">
        <v>100199</v>
      </c>
    </row>
    <row r="25" spans="2:8" ht="16.5">
      <c r="B25" s="2" t="s">
        <v>22</v>
      </c>
      <c r="C25" s="15"/>
      <c r="D25" s="8"/>
      <c r="E25" s="2"/>
      <c r="F25" s="9">
        <f>+'[1]working'!F28</f>
        <v>2505</v>
      </c>
      <c r="G25" s="10"/>
      <c r="H25" s="9">
        <v>2183</v>
      </c>
    </row>
    <row r="26" spans="2:8" ht="16.5">
      <c r="B26" s="2" t="s">
        <v>23</v>
      </c>
      <c r="C26" s="15"/>
      <c r="D26" s="8"/>
      <c r="E26" s="2"/>
      <c r="F26" s="9">
        <f>+'[1]working'!F29</f>
        <v>38686</v>
      </c>
      <c r="G26" s="10"/>
      <c r="H26" s="9">
        <v>49069</v>
      </c>
    </row>
    <row r="27" spans="2:8" ht="16.5">
      <c r="B27" s="8"/>
      <c r="D27" s="8"/>
      <c r="E27" s="2"/>
      <c r="F27" s="16">
        <f>SUM(F24:F26)</f>
        <v>176283</v>
      </c>
      <c r="G27" s="10"/>
      <c r="H27" s="16">
        <f>SUM(H24:H26)</f>
        <v>151451</v>
      </c>
    </row>
    <row r="28" spans="2:8" ht="16.5">
      <c r="B28" s="8"/>
      <c r="C28" s="8"/>
      <c r="D28" s="8"/>
      <c r="E28" s="2"/>
      <c r="F28" s="9"/>
      <c r="G28" s="10"/>
      <c r="H28" s="10"/>
    </row>
    <row r="29" spans="2:8" ht="17.25" thickBot="1">
      <c r="B29" s="14" t="s">
        <v>24</v>
      </c>
      <c r="C29" s="8"/>
      <c r="D29" s="8"/>
      <c r="E29" s="2"/>
      <c r="F29" s="17">
        <f>F21-F27</f>
        <v>156417</v>
      </c>
      <c r="G29" s="10"/>
      <c r="H29" s="17">
        <f>H21-H27</f>
        <v>146971</v>
      </c>
    </row>
    <row r="30" spans="2:8" ht="16.5">
      <c r="B30" s="8"/>
      <c r="C30" s="8"/>
      <c r="D30" s="8"/>
      <c r="E30" s="2"/>
      <c r="F30" s="18"/>
      <c r="G30" s="10"/>
      <c r="H30" s="19"/>
    </row>
    <row r="31" spans="2:8" ht="16.5">
      <c r="B31" s="14" t="s">
        <v>25</v>
      </c>
      <c r="C31" s="8"/>
      <c r="D31" s="8"/>
      <c r="E31" s="2"/>
      <c r="F31" s="18"/>
      <c r="G31" s="10"/>
      <c r="H31" s="19"/>
    </row>
    <row r="32" spans="2:8" ht="16.5">
      <c r="B32" s="8" t="s">
        <v>26</v>
      </c>
      <c r="C32" s="8"/>
      <c r="D32" s="8"/>
      <c r="E32" s="2"/>
      <c r="F32" s="9">
        <f>+'[1]working'!F35</f>
        <v>3696</v>
      </c>
      <c r="G32" s="10"/>
      <c r="H32" s="10">
        <v>3631</v>
      </c>
    </row>
    <row r="33" spans="2:8" ht="16.5">
      <c r="B33" s="8" t="s">
        <v>23</v>
      </c>
      <c r="C33" s="8"/>
      <c r="D33" s="8"/>
      <c r="E33" s="2"/>
      <c r="F33" s="9">
        <f>+'[1]working'!F36</f>
        <v>321</v>
      </c>
      <c r="G33" s="10"/>
      <c r="H33" s="10">
        <v>196</v>
      </c>
    </row>
    <row r="34" spans="2:8" ht="16.5">
      <c r="B34" s="8"/>
      <c r="C34" s="8"/>
      <c r="D34" s="8"/>
      <c r="E34" s="2"/>
      <c r="F34" s="12">
        <f>SUM(F32:F33)</f>
        <v>4017</v>
      </c>
      <c r="G34" s="10"/>
      <c r="H34" s="12">
        <f>SUM(H32:H33)</f>
        <v>3827</v>
      </c>
    </row>
    <row r="35" spans="2:8" ht="16.5">
      <c r="B35" s="8"/>
      <c r="C35" s="8"/>
      <c r="D35" s="8"/>
      <c r="E35" s="2"/>
      <c r="F35" s="18"/>
      <c r="G35" s="10"/>
      <c r="H35" s="19"/>
    </row>
    <row r="36" spans="2:8" ht="17.25" thickBot="1">
      <c r="B36" s="8"/>
      <c r="C36" s="8"/>
      <c r="D36" s="8"/>
      <c r="E36" s="2"/>
      <c r="F36" s="20">
        <f>F14+F29-F34</f>
        <v>204535</v>
      </c>
      <c r="G36" s="10"/>
      <c r="H36" s="20">
        <f>H14+H29-H34</f>
        <v>189665</v>
      </c>
    </row>
    <row r="37" spans="2:8" ht="17.25" thickTop="1">
      <c r="B37" s="8"/>
      <c r="C37" s="8"/>
      <c r="D37" s="8"/>
      <c r="E37" s="2"/>
      <c r="F37" s="9"/>
      <c r="G37" s="10"/>
      <c r="H37" s="21"/>
    </row>
    <row r="38" spans="2:8" ht="16.5">
      <c r="B38" s="14" t="s">
        <v>27</v>
      </c>
      <c r="C38" s="8"/>
      <c r="D38" s="8"/>
      <c r="E38" s="2"/>
      <c r="F38" s="9"/>
      <c r="G38" s="10"/>
      <c r="H38" s="10"/>
    </row>
    <row r="39" spans="2:8" ht="16.5">
      <c r="B39" s="8" t="s">
        <v>28</v>
      </c>
      <c r="C39" s="8"/>
      <c r="D39" s="8"/>
      <c r="E39" s="2"/>
      <c r="F39" s="9">
        <f>+'[1]working'!F42</f>
        <v>63120</v>
      </c>
      <c r="G39" s="10"/>
      <c r="H39" s="9">
        <v>62269</v>
      </c>
    </row>
    <row r="40" spans="2:8" ht="16.5">
      <c r="B40" s="8" t="s">
        <v>29</v>
      </c>
      <c r="C40" s="8"/>
      <c r="D40" s="8"/>
      <c r="E40" s="2"/>
      <c r="F40" s="22">
        <f>+'[1]working'!F43</f>
        <v>141415</v>
      </c>
      <c r="G40" s="10"/>
      <c r="H40" s="22">
        <v>127396</v>
      </c>
    </row>
    <row r="41" spans="2:8" ht="16.5" hidden="1">
      <c r="B41" s="23" t="s">
        <v>30</v>
      </c>
      <c r="D41" s="8"/>
      <c r="E41" s="2"/>
      <c r="F41" s="9">
        <v>0</v>
      </c>
      <c r="G41" s="10"/>
      <c r="H41" s="21" t="s">
        <v>31</v>
      </c>
    </row>
    <row r="42" spans="2:8" ht="16.5" hidden="1">
      <c r="B42" s="23" t="s">
        <v>32</v>
      </c>
      <c r="D42" s="8"/>
      <c r="E42" s="2"/>
      <c r="F42" s="9">
        <v>0</v>
      </c>
      <c r="G42" s="10"/>
      <c r="H42" s="21" t="s">
        <v>31</v>
      </c>
    </row>
    <row r="43" spans="2:8" ht="16.5" hidden="1">
      <c r="B43" s="23" t="s">
        <v>33</v>
      </c>
      <c r="D43" s="8"/>
      <c r="E43" s="2"/>
      <c r="F43" s="9">
        <v>0</v>
      </c>
      <c r="G43" s="10"/>
      <c r="H43" s="21" t="s">
        <v>31</v>
      </c>
    </row>
    <row r="44" spans="2:8" ht="16.5" hidden="1">
      <c r="B44" s="23" t="s">
        <v>34</v>
      </c>
      <c r="D44" s="8"/>
      <c r="E44" s="2"/>
      <c r="F44" s="9">
        <v>0</v>
      </c>
      <c r="G44" s="10"/>
      <c r="H44" s="21"/>
    </row>
    <row r="45" spans="2:8" ht="16.5" hidden="1">
      <c r="B45" s="23" t="s">
        <v>35</v>
      </c>
      <c r="D45" s="8"/>
      <c r="E45" s="2"/>
      <c r="F45" s="9">
        <v>0</v>
      </c>
      <c r="G45" s="10"/>
      <c r="H45" s="21"/>
    </row>
    <row r="46" spans="2:8" ht="16.5" hidden="1">
      <c r="B46" s="23" t="s">
        <v>36</v>
      </c>
      <c r="D46" s="8"/>
      <c r="E46" s="2"/>
      <c r="F46" s="9">
        <v>0</v>
      </c>
      <c r="G46" s="10"/>
      <c r="H46" s="21"/>
    </row>
    <row r="47" spans="2:8" ht="16.5" hidden="1">
      <c r="B47" s="8"/>
      <c r="C47" s="8"/>
      <c r="D47" s="8"/>
      <c r="E47" s="2"/>
      <c r="F47" s="22"/>
      <c r="G47" s="10"/>
      <c r="H47" s="24"/>
    </row>
    <row r="48" spans="2:8" ht="16.5">
      <c r="B48" s="8"/>
      <c r="C48" s="8"/>
      <c r="D48" s="8"/>
      <c r="E48" s="2"/>
      <c r="F48" s="9"/>
      <c r="G48" s="10"/>
      <c r="H48" s="21"/>
    </row>
    <row r="49" spans="2:8" ht="17.25" thickBot="1">
      <c r="B49" s="8" t="s">
        <v>37</v>
      </c>
      <c r="C49" s="8"/>
      <c r="D49" s="8"/>
      <c r="E49" s="2"/>
      <c r="F49" s="20">
        <f>SUM(F39:F40)</f>
        <v>204535</v>
      </c>
      <c r="G49" s="10"/>
      <c r="H49" s="20">
        <f>SUM(H39:H48)</f>
        <v>189665</v>
      </c>
    </row>
    <row r="50" spans="2:8" ht="17.25" thickTop="1">
      <c r="B50" s="8"/>
      <c r="C50" s="8"/>
      <c r="D50" s="8"/>
      <c r="E50" s="2"/>
      <c r="F50" s="9"/>
      <c r="G50" s="10"/>
      <c r="H50" s="9"/>
    </row>
    <row r="51" spans="2:8" ht="16.5">
      <c r="B51" s="8"/>
      <c r="C51" s="8"/>
      <c r="D51" s="8"/>
      <c r="E51" s="2"/>
      <c r="F51" s="9"/>
      <c r="G51" s="10"/>
      <c r="H51" s="9"/>
    </row>
    <row r="52" spans="2:8" ht="16.5" customHeight="1">
      <c r="B52" s="8" t="s">
        <v>38</v>
      </c>
      <c r="C52" s="8"/>
      <c r="D52" s="8"/>
      <c r="E52" s="2"/>
      <c r="F52" s="25">
        <f>+'[1]working'!F59</f>
        <v>3.2408771846429305</v>
      </c>
      <c r="G52" s="10"/>
      <c r="H52" s="25">
        <f>+'[1]working'!H59</f>
        <v>3.046337937680694</v>
      </c>
    </row>
    <row r="53" spans="2:8" ht="16.5" customHeight="1">
      <c r="B53" s="8"/>
      <c r="C53" s="8"/>
      <c r="D53" s="8"/>
      <c r="E53" s="2"/>
      <c r="F53" s="25"/>
      <c r="G53" s="10"/>
      <c r="H53" s="25"/>
    </row>
    <row r="54" spans="2:8" ht="16.5">
      <c r="B54" s="8"/>
      <c r="C54" s="8"/>
      <c r="D54" s="8"/>
      <c r="E54" s="2"/>
      <c r="F54" s="25"/>
      <c r="G54" s="10"/>
      <c r="H54" s="25"/>
    </row>
    <row r="55" spans="2:8" ht="16.5" customHeight="1">
      <c r="B55" s="26" t="s">
        <v>39</v>
      </c>
      <c r="C55" s="26"/>
      <c r="D55" s="26"/>
      <c r="E55" s="26"/>
      <c r="F55" s="26"/>
      <c r="G55" s="26"/>
      <c r="H55" s="26"/>
    </row>
    <row r="56" spans="2:8" ht="16.5" customHeight="1">
      <c r="B56" s="26"/>
      <c r="C56" s="26"/>
      <c r="D56" s="26"/>
      <c r="E56" s="26"/>
      <c r="F56" s="26"/>
      <c r="G56" s="26"/>
      <c r="H56" s="26"/>
    </row>
    <row r="57" spans="2:8" ht="16.5" customHeight="1">
      <c r="B57" s="13" t="s">
        <v>40</v>
      </c>
      <c r="C57" s="13"/>
      <c r="D57" s="13"/>
      <c r="E57" s="13"/>
      <c r="F57" s="27"/>
      <c r="G57" s="27"/>
      <c r="H57" s="27"/>
    </row>
    <row r="58" spans="6:8" ht="12.75">
      <c r="F58" s="28"/>
      <c r="G58" s="28"/>
      <c r="H58" s="28"/>
    </row>
    <row r="59" spans="6:8" ht="12.75">
      <c r="F59" s="28"/>
      <c r="G59" s="28"/>
      <c r="H59" s="28"/>
    </row>
    <row r="60" spans="6:8" ht="12.75">
      <c r="F60" s="28"/>
      <c r="G60" s="28"/>
      <c r="H60" s="28"/>
    </row>
    <row r="61" spans="6:8" ht="12.75">
      <c r="F61" s="28"/>
      <c r="G61" s="28"/>
      <c r="H61" s="28"/>
    </row>
    <row r="62" spans="6:8" ht="12.75">
      <c r="F62" s="28"/>
      <c r="G62" s="28"/>
      <c r="H62" s="28"/>
    </row>
    <row r="63" spans="6:8" ht="12.75">
      <c r="F63" s="28"/>
      <c r="G63" s="28"/>
      <c r="H63" s="28"/>
    </row>
    <row r="64" spans="6:8" ht="12.75">
      <c r="F64" s="28"/>
      <c r="G64" s="28"/>
      <c r="H64" s="28"/>
    </row>
    <row r="65" spans="6:8" ht="12.75">
      <c r="F65" s="28"/>
      <c r="G65" s="28"/>
      <c r="H65" s="28"/>
    </row>
    <row r="66" spans="6:8" ht="12.75">
      <c r="F66" s="28"/>
      <c r="G66" s="28"/>
      <c r="H66" s="28"/>
    </row>
    <row r="67" spans="6:8" ht="12.75">
      <c r="F67" s="28"/>
      <c r="G67" s="28"/>
      <c r="H67" s="28"/>
    </row>
    <row r="68" spans="6:8" ht="12.75">
      <c r="F68" s="28"/>
      <c r="G68" s="28"/>
      <c r="H68" s="28"/>
    </row>
    <row r="69" spans="6:8" ht="12.75">
      <c r="F69" s="28"/>
      <c r="G69" s="28"/>
      <c r="H69" s="28"/>
    </row>
    <row r="70" spans="6:8" ht="12.75">
      <c r="F70" s="28"/>
      <c r="G70" s="28"/>
      <c r="H70" s="28"/>
    </row>
    <row r="71" spans="6:8" ht="12.75">
      <c r="F71" s="28"/>
      <c r="G71" s="28"/>
      <c r="H71" s="28"/>
    </row>
    <row r="72" spans="6:8" ht="12.75">
      <c r="F72" s="28"/>
      <c r="G72" s="28"/>
      <c r="H72" s="28"/>
    </row>
    <row r="73" spans="6:8" ht="12.75">
      <c r="F73" s="28"/>
      <c r="G73" s="28"/>
      <c r="H73" s="28"/>
    </row>
    <row r="74" spans="6:8" ht="12.75">
      <c r="F74" s="28"/>
      <c r="G74" s="28"/>
      <c r="H74" s="28"/>
    </row>
    <row r="75" spans="6:8" ht="12.75">
      <c r="F75" s="28"/>
      <c r="G75" s="28"/>
      <c r="H75" s="28"/>
    </row>
    <row r="76" spans="6:8" ht="12.75">
      <c r="F76" s="28"/>
      <c r="G76" s="28"/>
      <c r="H76" s="28"/>
    </row>
    <row r="77" spans="6:8" ht="12.75">
      <c r="F77" s="28"/>
      <c r="G77" s="28"/>
      <c r="H77" s="28"/>
    </row>
    <row r="78" spans="6:8" ht="12.75">
      <c r="F78" s="28"/>
      <c r="G78" s="28"/>
      <c r="H78" s="28"/>
    </row>
    <row r="79" spans="6:8" ht="12.75">
      <c r="F79" s="28"/>
      <c r="G79" s="28"/>
      <c r="H79" s="28"/>
    </row>
    <row r="80" spans="6:8" ht="12.75">
      <c r="F80" s="28"/>
      <c r="G80" s="28"/>
      <c r="H80" s="28"/>
    </row>
    <row r="81" spans="6:8" ht="12.75">
      <c r="F81" s="28"/>
      <c r="G81" s="28"/>
      <c r="H81" s="28"/>
    </row>
    <row r="82" spans="6:8" ht="12.75">
      <c r="F82" s="28"/>
      <c r="G82" s="28"/>
      <c r="H82" s="28"/>
    </row>
    <row r="83" spans="6:8" ht="12.75">
      <c r="F83" s="28"/>
      <c r="G83" s="28"/>
      <c r="H83" s="28"/>
    </row>
    <row r="84" spans="6:8" ht="12.75">
      <c r="F84" s="28"/>
      <c r="G84" s="28"/>
      <c r="H84" s="28"/>
    </row>
    <row r="85" spans="6:8" ht="12.75">
      <c r="F85" s="28"/>
      <c r="G85" s="28"/>
      <c r="H85" s="28"/>
    </row>
    <row r="86" spans="6:8" ht="12.75">
      <c r="F86" s="28"/>
      <c r="G86" s="28"/>
      <c r="H86" s="28"/>
    </row>
    <row r="87" spans="6:8" ht="12.75">
      <c r="F87" s="28"/>
      <c r="G87" s="28"/>
      <c r="H87" s="28"/>
    </row>
    <row r="88" spans="6:8" ht="12.75">
      <c r="F88" s="28"/>
      <c r="G88" s="28"/>
      <c r="H88" s="28"/>
    </row>
    <row r="89" spans="6:8" ht="12.75">
      <c r="F89" s="28"/>
      <c r="G89" s="28"/>
      <c r="H89" s="28"/>
    </row>
    <row r="90" spans="6:8" ht="12.75">
      <c r="F90" s="28"/>
      <c r="G90" s="28"/>
      <c r="H90" s="28"/>
    </row>
    <row r="91" spans="6:8" ht="12.75">
      <c r="F91" s="28"/>
      <c r="G91" s="28"/>
      <c r="H91" s="28"/>
    </row>
    <row r="92" spans="6:8" ht="12.75">
      <c r="F92" s="28"/>
      <c r="G92" s="28"/>
      <c r="H92" s="28"/>
    </row>
    <row r="93" spans="6:8" ht="12.75">
      <c r="F93" s="28"/>
      <c r="G93" s="28"/>
      <c r="H93" s="28"/>
    </row>
    <row r="94" spans="6:8" ht="12.75">
      <c r="F94" s="28"/>
      <c r="G94" s="28"/>
      <c r="H94" s="28"/>
    </row>
    <row r="95" spans="6:8" ht="12.75">
      <c r="F95" s="28"/>
      <c r="G95" s="28"/>
      <c r="H95" s="28"/>
    </row>
    <row r="96" spans="6:8" ht="12.75">
      <c r="F96" s="28"/>
      <c r="G96" s="28"/>
      <c r="H96" s="28"/>
    </row>
    <row r="97" spans="6:8" ht="12.75">
      <c r="F97" s="28"/>
      <c r="G97" s="28"/>
      <c r="H97" s="28"/>
    </row>
    <row r="98" spans="6:8" ht="12.75">
      <c r="F98" s="28"/>
      <c r="G98" s="28"/>
      <c r="H98" s="28"/>
    </row>
    <row r="99" spans="6:8" ht="12.75">
      <c r="F99" s="28"/>
      <c r="G99" s="28"/>
      <c r="H99" s="28"/>
    </row>
    <row r="100" spans="6:8" ht="12.75">
      <c r="F100" s="28"/>
      <c r="G100" s="28"/>
      <c r="H100" s="28"/>
    </row>
    <row r="101" spans="6:8" ht="12.75">
      <c r="F101" s="28"/>
      <c r="G101" s="28"/>
      <c r="H101" s="28"/>
    </row>
    <row r="102" spans="6:8" ht="12.75">
      <c r="F102" s="28"/>
      <c r="G102" s="28"/>
      <c r="H102" s="28"/>
    </row>
    <row r="103" spans="6:8" ht="12.75">
      <c r="F103" s="28"/>
      <c r="G103" s="28"/>
      <c r="H103" s="28"/>
    </row>
    <row r="104" spans="6:8" ht="12.75">
      <c r="F104" s="28"/>
      <c r="G104" s="28"/>
      <c r="H104" s="28"/>
    </row>
    <row r="105" spans="6:8" ht="12.75">
      <c r="F105" s="28"/>
      <c r="G105" s="28"/>
      <c r="H105" s="28"/>
    </row>
    <row r="106" spans="6:8" ht="12.75">
      <c r="F106" s="28"/>
      <c r="G106" s="28"/>
      <c r="H106" s="28"/>
    </row>
    <row r="107" spans="6:8" ht="12.75">
      <c r="F107" s="28"/>
      <c r="G107" s="28"/>
      <c r="H107" s="28"/>
    </row>
    <row r="108" spans="6:8" ht="12.75">
      <c r="F108" s="28"/>
      <c r="G108" s="28"/>
      <c r="H108" s="28"/>
    </row>
    <row r="109" spans="6:8" ht="12.75">
      <c r="F109" s="28"/>
      <c r="G109" s="28"/>
      <c r="H109" s="28"/>
    </row>
    <row r="110" spans="6:8" ht="12.75">
      <c r="F110" s="28"/>
      <c r="G110" s="28"/>
      <c r="H110" s="28"/>
    </row>
    <row r="111" spans="6:8" ht="12.75">
      <c r="F111" s="28"/>
      <c r="G111" s="28"/>
      <c r="H111" s="28"/>
    </row>
    <row r="112" spans="6:8" ht="12.75">
      <c r="F112" s="28"/>
      <c r="G112" s="28"/>
      <c r="H112" s="28"/>
    </row>
    <row r="113" spans="6:8" ht="12.75">
      <c r="F113" s="28"/>
      <c r="G113" s="28"/>
      <c r="H113" s="28"/>
    </row>
    <row r="114" spans="6:8" ht="12.75">
      <c r="F114" s="28"/>
      <c r="G114" s="28"/>
      <c r="H114" s="28"/>
    </row>
    <row r="115" spans="6:8" ht="12.75">
      <c r="F115" s="28"/>
      <c r="G115" s="28"/>
      <c r="H115" s="28"/>
    </row>
    <row r="116" spans="6:8" ht="12.75">
      <c r="F116" s="28"/>
      <c r="G116" s="28"/>
      <c r="H116" s="28"/>
    </row>
    <row r="117" spans="6:8" ht="12.75">
      <c r="F117" s="28"/>
      <c r="G117" s="28"/>
      <c r="H117" s="28"/>
    </row>
    <row r="118" spans="6:8" ht="12.75">
      <c r="F118" s="28"/>
      <c r="G118" s="28"/>
      <c r="H118" s="28"/>
    </row>
    <row r="119" spans="6:8" ht="12.75">
      <c r="F119" s="28"/>
      <c r="G119" s="28"/>
      <c r="H119" s="28"/>
    </row>
    <row r="120" spans="6:8" ht="12.75">
      <c r="F120" s="28"/>
      <c r="G120" s="28"/>
      <c r="H120" s="28"/>
    </row>
    <row r="121" spans="6:8" ht="12.75">
      <c r="F121" s="28"/>
      <c r="G121" s="28"/>
      <c r="H121" s="28"/>
    </row>
    <row r="122" spans="6:8" ht="12.75">
      <c r="F122" s="28"/>
      <c r="G122" s="28"/>
      <c r="H122" s="28"/>
    </row>
    <row r="123" spans="6:8" ht="12.75">
      <c r="F123" s="28"/>
      <c r="G123" s="28"/>
      <c r="H123" s="28"/>
    </row>
    <row r="124" spans="6:8" ht="12.75">
      <c r="F124" s="28"/>
      <c r="G124" s="28"/>
      <c r="H124" s="28"/>
    </row>
    <row r="125" spans="6:8" ht="12.75">
      <c r="F125" s="28"/>
      <c r="G125" s="28"/>
      <c r="H125" s="28"/>
    </row>
    <row r="126" spans="6:8" ht="12.75">
      <c r="F126" s="28"/>
      <c r="G126" s="28"/>
      <c r="H126" s="28"/>
    </row>
    <row r="127" spans="6:8" ht="12.75">
      <c r="F127" s="28"/>
      <c r="G127" s="28"/>
      <c r="H127" s="28"/>
    </row>
    <row r="128" spans="6:8" ht="12.75">
      <c r="F128" s="28"/>
      <c r="G128" s="28"/>
      <c r="H128" s="28"/>
    </row>
    <row r="129" spans="6:8" ht="12.75">
      <c r="F129" s="28"/>
      <c r="G129" s="28"/>
      <c r="H129" s="28"/>
    </row>
    <row r="130" spans="6:8" ht="12.75">
      <c r="F130" s="28"/>
      <c r="G130" s="28"/>
      <c r="H130" s="28"/>
    </row>
    <row r="131" spans="6:8" ht="12.75">
      <c r="F131" s="28"/>
      <c r="G131" s="28"/>
      <c r="H131" s="28"/>
    </row>
    <row r="132" spans="6:8" ht="12.75">
      <c r="F132" s="28"/>
      <c r="G132" s="28"/>
      <c r="H132" s="28"/>
    </row>
    <row r="133" spans="6:8" ht="12.75">
      <c r="F133" s="28"/>
      <c r="G133" s="28"/>
      <c r="H133" s="28"/>
    </row>
    <row r="134" spans="6:8" ht="12.75">
      <c r="F134" s="28"/>
      <c r="G134" s="28"/>
      <c r="H134" s="28"/>
    </row>
    <row r="135" spans="6:8" ht="12.75">
      <c r="F135" s="28"/>
      <c r="G135" s="28"/>
      <c r="H135" s="28"/>
    </row>
    <row r="136" spans="6:8" ht="12.75">
      <c r="F136" s="28"/>
      <c r="G136" s="28"/>
      <c r="H136" s="28"/>
    </row>
    <row r="137" spans="6:8" ht="12.75">
      <c r="F137" s="28"/>
      <c r="G137" s="28"/>
      <c r="H137" s="28"/>
    </row>
    <row r="138" spans="6:8" ht="12.75">
      <c r="F138" s="28"/>
      <c r="G138" s="28"/>
      <c r="H138" s="28"/>
    </row>
    <row r="139" spans="6:8" ht="12.75">
      <c r="F139" s="28"/>
      <c r="G139" s="28"/>
      <c r="H139" s="28"/>
    </row>
    <row r="140" spans="6:8" ht="12.75">
      <c r="F140" s="28"/>
      <c r="G140" s="28"/>
      <c r="H140" s="28"/>
    </row>
    <row r="141" spans="6:8" ht="12.75">
      <c r="F141" s="28"/>
      <c r="G141" s="28"/>
      <c r="H141" s="28"/>
    </row>
    <row r="142" spans="6:8" ht="12.75">
      <c r="F142" s="28"/>
      <c r="G142" s="28"/>
      <c r="H142" s="28"/>
    </row>
    <row r="143" spans="6:8" ht="12.75">
      <c r="F143" s="28"/>
      <c r="G143" s="28"/>
      <c r="H143" s="28"/>
    </row>
    <row r="144" spans="6:8" ht="12.75">
      <c r="F144" s="28"/>
      <c r="G144" s="28"/>
      <c r="H144" s="28"/>
    </row>
    <row r="145" spans="6:8" ht="12.75">
      <c r="F145" s="28"/>
      <c r="G145" s="28"/>
      <c r="H145" s="28"/>
    </row>
    <row r="146" spans="6:8" ht="12.75">
      <c r="F146" s="28"/>
      <c r="G146" s="28"/>
      <c r="H146" s="28"/>
    </row>
    <row r="147" spans="6:8" ht="12.75">
      <c r="F147" s="28"/>
      <c r="G147" s="28"/>
      <c r="H147" s="28"/>
    </row>
    <row r="148" spans="6:8" ht="12.75">
      <c r="F148" s="28"/>
      <c r="G148" s="28"/>
      <c r="H148" s="28"/>
    </row>
    <row r="149" spans="6:8" ht="12.75">
      <c r="F149" s="28"/>
      <c r="G149" s="28"/>
      <c r="H149" s="28"/>
    </row>
    <row r="150" spans="6:8" ht="12.75">
      <c r="F150" s="28"/>
      <c r="G150" s="28"/>
      <c r="H150" s="28"/>
    </row>
    <row r="151" spans="6:8" ht="12.75">
      <c r="F151" s="28"/>
      <c r="G151" s="28"/>
      <c r="H151" s="28"/>
    </row>
    <row r="152" spans="6:8" ht="12.75">
      <c r="F152" s="28"/>
      <c r="G152" s="28"/>
      <c r="H152" s="28"/>
    </row>
    <row r="153" spans="6:8" ht="12.75">
      <c r="F153" s="28"/>
      <c r="G153" s="28"/>
      <c r="H153" s="28"/>
    </row>
    <row r="154" spans="6:8" ht="12.75">
      <c r="F154" s="28"/>
      <c r="G154" s="28"/>
      <c r="H154" s="28"/>
    </row>
    <row r="155" spans="6:8" ht="12.75">
      <c r="F155" s="28"/>
      <c r="G155" s="28"/>
      <c r="H155" s="28"/>
    </row>
    <row r="156" spans="6:8" ht="12.75">
      <c r="F156" s="28"/>
      <c r="G156" s="28"/>
      <c r="H156" s="28"/>
    </row>
    <row r="157" spans="6:8" ht="12.75">
      <c r="F157" s="28"/>
      <c r="G157" s="28"/>
      <c r="H157" s="28"/>
    </row>
    <row r="158" spans="6:8" ht="12.75">
      <c r="F158" s="28"/>
      <c r="G158" s="28"/>
      <c r="H158" s="28"/>
    </row>
    <row r="159" spans="6:8" ht="12.75">
      <c r="F159" s="28"/>
      <c r="G159" s="28"/>
      <c r="H159" s="28"/>
    </row>
    <row r="160" spans="6:8" ht="12.75">
      <c r="F160" s="28"/>
      <c r="G160" s="28"/>
      <c r="H160" s="28"/>
    </row>
    <row r="161" spans="6:8" ht="12.75">
      <c r="F161" s="28"/>
      <c r="G161" s="28"/>
      <c r="H161" s="28"/>
    </row>
    <row r="162" spans="6:8" ht="12.75">
      <c r="F162" s="28"/>
      <c r="G162" s="28"/>
      <c r="H162" s="28"/>
    </row>
    <row r="163" spans="6:8" ht="12.75">
      <c r="F163" s="28"/>
      <c r="G163" s="28"/>
      <c r="H163" s="28"/>
    </row>
    <row r="164" spans="6:8" ht="12.75">
      <c r="F164" s="28"/>
      <c r="G164" s="28"/>
      <c r="H164" s="28"/>
    </row>
    <row r="165" spans="6:8" ht="12.75">
      <c r="F165" s="28"/>
      <c r="G165" s="28"/>
      <c r="H165" s="28"/>
    </row>
    <row r="166" spans="6:8" ht="12.75">
      <c r="F166" s="28"/>
      <c r="G166" s="28"/>
      <c r="H166" s="28"/>
    </row>
    <row r="167" spans="6:8" ht="12.75">
      <c r="F167" s="28"/>
      <c r="G167" s="28"/>
      <c r="H167" s="28"/>
    </row>
    <row r="168" spans="6:8" ht="12.75">
      <c r="F168" s="28"/>
      <c r="G168" s="28"/>
      <c r="H168" s="28"/>
    </row>
    <row r="169" spans="6:8" ht="12.75">
      <c r="F169" s="28"/>
      <c r="G169" s="28"/>
      <c r="H169" s="28"/>
    </row>
    <row r="170" spans="6:8" ht="12.75">
      <c r="F170" s="28"/>
      <c r="G170" s="28"/>
      <c r="H170" s="28"/>
    </row>
    <row r="171" spans="6:8" ht="12.75">
      <c r="F171" s="28"/>
      <c r="G171" s="28"/>
      <c r="H171" s="28"/>
    </row>
    <row r="172" spans="6:8" ht="12.75">
      <c r="F172" s="28"/>
      <c r="G172" s="28"/>
      <c r="H172" s="28"/>
    </row>
    <row r="173" spans="6:8" ht="12.75">
      <c r="F173" s="28"/>
      <c r="G173" s="28"/>
      <c r="H173" s="28"/>
    </row>
    <row r="174" spans="6:8" ht="12.75">
      <c r="F174" s="28"/>
      <c r="G174" s="28"/>
      <c r="H174" s="28"/>
    </row>
    <row r="175" spans="6:8" ht="12.75">
      <c r="F175" s="28"/>
      <c r="G175" s="28"/>
      <c r="H175" s="28"/>
    </row>
    <row r="176" spans="6:8" ht="12.75">
      <c r="F176" s="28"/>
      <c r="G176" s="28"/>
      <c r="H176" s="28"/>
    </row>
    <row r="177" spans="6:8" ht="12.75">
      <c r="F177" s="28"/>
      <c r="G177" s="28"/>
      <c r="H177" s="28"/>
    </row>
    <row r="178" spans="6:8" ht="12.75">
      <c r="F178" s="28"/>
      <c r="G178" s="28"/>
      <c r="H178" s="28"/>
    </row>
    <row r="179" spans="6:8" ht="12.75">
      <c r="F179" s="28"/>
      <c r="G179" s="28"/>
      <c r="H179" s="28"/>
    </row>
    <row r="180" spans="6:8" ht="12.75">
      <c r="F180" s="28"/>
      <c r="G180" s="28"/>
      <c r="H180" s="28"/>
    </row>
    <row r="181" spans="6:8" ht="12.75">
      <c r="F181" s="28"/>
      <c r="G181" s="28"/>
      <c r="H181" s="28"/>
    </row>
    <row r="182" spans="6:8" ht="12.75">
      <c r="F182" s="28"/>
      <c r="G182" s="28"/>
      <c r="H182" s="28"/>
    </row>
    <row r="183" spans="6:8" ht="12.75">
      <c r="F183" s="28"/>
      <c r="G183" s="28"/>
      <c r="H183" s="28"/>
    </row>
    <row r="184" spans="6:8" ht="12.75">
      <c r="F184" s="28"/>
      <c r="G184" s="28"/>
      <c r="H184" s="28"/>
    </row>
    <row r="185" spans="6:8" ht="12.75">
      <c r="F185" s="28"/>
      <c r="G185" s="28"/>
      <c r="H185" s="28"/>
    </row>
    <row r="186" spans="6:8" ht="12.75">
      <c r="F186" s="28"/>
      <c r="G186" s="28"/>
      <c r="H186" s="28"/>
    </row>
    <row r="187" spans="6:8" ht="12.75">
      <c r="F187" s="28"/>
      <c r="G187" s="28"/>
      <c r="H187" s="28"/>
    </row>
    <row r="188" spans="6:8" ht="12.75">
      <c r="F188" s="28"/>
      <c r="G188" s="28"/>
      <c r="H188" s="28"/>
    </row>
    <row r="189" spans="6:8" ht="12.75">
      <c r="F189" s="28"/>
      <c r="G189" s="28"/>
      <c r="H189" s="28"/>
    </row>
    <row r="190" spans="6:8" ht="12.75">
      <c r="F190" s="28"/>
      <c r="G190" s="28"/>
      <c r="H190" s="28"/>
    </row>
    <row r="191" spans="6:8" ht="12.75">
      <c r="F191" s="28"/>
      <c r="G191" s="28"/>
      <c r="H191" s="28"/>
    </row>
    <row r="192" spans="6:8" ht="12.75">
      <c r="F192" s="28"/>
      <c r="G192" s="28"/>
      <c r="H192" s="28"/>
    </row>
    <row r="193" spans="6:8" ht="12.75">
      <c r="F193" s="28"/>
      <c r="G193" s="28"/>
      <c r="H193" s="28"/>
    </row>
    <row r="194" spans="6:8" ht="12.75">
      <c r="F194" s="28"/>
      <c r="G194" s="28"/>
      <c r="H194" s="28"/>
    </row>
    <row r="195" spans="6:8" ht="12.75">
      <c r="F195" s="28"/>
      <c r="G195" s="28"/>
      <c r="H195" s="28"/>
    </row>
    <row r="196" spans="6:8" ht="12.75">
      <c r="F196" s="28"/>
      <c r="G196" s="28"/>
      <c r="H196" s="28"/>
    </row>
    <row r="197" spans="6:8" ht="12.75">
      <c r="F197" s="28"/>
      <c r="G197" s="28"/>
      <c r="H197" s="28"/>
    </row>
    <row r="198" spans="6:8" ht="12.75">
      <c r="F198" s="28"/>
      <c r="G198" s="28"/>
      <c r="H198" s="28"/>
    </row>
    <row r="199" spans="6:8" ht="12.75">
      <c r="F199" s="28"/>
      <c r="G199" s="28"/>
      <c r="H199" s="28"/>
    </row>
    <row r="200" spans="6:8" ht="12.75">
      <c r="F200" s="28"/>
      <c r="G200" s="28"/>
      <c r="H200" s="28"/>
    </row>
    <row r="201" spans="6:8" ht="12.75">
      <c r="F201" s="28"/>
      <c r="G201" s="28"/>
      <c r="H201" s="28"/>
    </row>
    <row r="202" spans="6:8" ht="12.75">
      <c r="F202" s="28"/>
      <c r="G202" s="28"/>
      <c r="H202" s="28"/>
    </row>
    <row r="203" spans="6:8" ht="12.75">
      <c r="F203" s="28"/>
      <c r="G203" s="28"/>
      <c r="H203" s="28"/>
    </row>
    <row r="204" spans="6:8" ht="12.75">
      <c r="F204" s="28"/>
      <c r="G204" s="28"/>
      <c r="H204" s="28"/>
    </row>
    <row r="205" spans="6:8" ht="12.75">
      <c r="F205" s="28"/>
      <c r="G205" s="28"/>
      <c r="H205" s="28"/>
    </row>
    <row r="206" spans="6:8" ht="12.75">
      <c r="F206" s="28"/>
      <c r="G206" s="28"/>
      <c r="H206" s="28"/>
    </row>
    <row r="207" spans="6:8" ht="12.75">
      <c r="F207" s="28"/>
      <c r="G207" s="28"/>
      <c r="H207" s="28"/>
    </row>
    <row r="208" spans="6:8" ht="12.75">
      <c r="F208" s="28"/>
      <c r="G208" s="28"/>
      <c r="H208" s="28"/>
    </row>
    <row r="209" spans="6:8" ht="12.75">
      <c r="F209" s="28"/>
      <c r="G209" s="28"/>
      <c r="H209" s="28"/>
    </row>
    <row r="210" spans="6:8" ht="12.75">
      <c r="F210" s="28"/>
      <c r="G210" s="28"/>
      <c r="H210" s="28"/>
    </row>
    <row r="211" spans="6:8" ht="12.75">
      <c r="F211" s="28"/>
      <c r="G211" s="28"/>
      <c r="H211" s="28"/>
    </row>
    <row r="212" spans="6:8" ht="12.75">
      <c r="F212" s="28"/>
      <c r="G212" s="28"/>
      <c r="H212" s="28"/>
    </row>
  </sheetData>
  <mergeCells count="1">
    <mergeCell ref="B55:H56"/>
  </mergeCells>
  <printOptions/>
  <pageMargins left="1.13" right="0.28" top="0.45" bottom="0.28" header="0.25" footer="0.25"/>
  <pageSetup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3"/>
  <sheetViews>
    <sheetView view="pageBreakPreview" zoomScaleSheetLayoutView="100" workbookViewId="0" topLeftCell="A1">
      <pane xSplit="2" ySplit="11" topLeftCell="D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0" sqref="B10"/>
    </sheetView>
  </sheetViews>
  <sheetFormatPr defaultColWidth="9.140625" defaultRowHeight="12.75"/>
  <cols>
    <col min="1" max="1" width="9.140625" style="174" customWidth="1"/>
    <col min="2" max="2" width="21.140625" style="171" customWidth="1"/>
    <col min="3" max="3" width="14.140625" style="171" customWidth="1"/>
    <col min="4" max="4" width="2.140625" style="171" customWidth="1"/>
    <col min="5" max="5" width="14.28125" style="171" customWidth="1"/>
    <col min="6" max="6" width="1.8515625" style="171" customWidth="1"/>
    <col min="7" max="7" width="13.421875" style="171" customWidth="1"/>
    <col min="8" max="8" width="1.7109375" style="171" customWidth="1"/>
    <col min="9" max="9" width="13.7109375" style="171" customWidth="1"/>
    <col min="10" max="10" width="1.57421875" style="171" customWidth="1"/>
    <col min="11" max="11" width="15.140625" style="171" customWidth="1"/>
    <col min="12" max="16384" width="9.140625" style="171" customWidth="1"/>
  </cols>
  <sheetData>
    <row r="1" ht="16.5">
      <c r="A1" s="30" t="s">
        <v>0</v>
      </c>
    </row>
    <row r="3" spans="1:6" ht="16.5">
      <c r="A3" s="1" t="s">
        <v>121</v>
      </c>
      <c r="B3" s="2"/>
      <c r="F3" s="1"/>
    </row>
    <row r="4" spans="1:6" ht="16.5">
      <c r="A4" s="1" t="s">
        <v>42</v>
      </c>
      <c r="B4" s="2"/>
      <c r="F4" s="1"/>
    </row>
    <row r="5" spans="1:6" ht="16.5">
      <c r="A5" s="1"/>
      <c r="B5" s="2"/>
      <c r="F5" s="1"/>
    </row>
    <row r="6" spans="1:11" ht="16.5">
      <c r="A6" s="171"/>
      <c r="B6" s="2"/>
      <c r="C6" s="172">
        <v>2008</v>
      </c>
      <c r="D6" s="1"/>
      <c r="E6" s="172">
        <v>2007</v>
      </c>
      <c r="F6" s="1"/>
      <c r="G6" s="172">
        <v>2008</v>
      </c>
      <c r="H6" s="1"/>
      <c r="I6" s="172">
        <v>2007</v>
      </c>
      <c r="K6" s="173"/>
    </row>
    <row r="7" spans="1:11" ht="16.5">
      <c r="A7" s="1"/>
      <c r="B7" s="2"/>
      <c r="C7" s="172" t="s">
        <v>122</v>
      </c>
      <c r="D7" s="1"/>
      <c r="E7" s="172" t="s">
        <v>122</v>
      </c>
      <c r="F7" s="1"/>
      <c r="G7" s="172" t="s">
        <v>123</v>
      </c>
      <c r="H7" s="172"/>
      <c r="I7" s="172" t="s">
        <v>123</v>
      </c>
      <c r="K7" s="173"/>
    </row>
    <row r="8" spans="1:11" ht="16.5">
      <c r="A8" s="1"/>
      <c r="B8" s="2"/>
      <c r="C8" s="172" t="s">
        <v>124</v>
      </c>
      <c r="D8" s="1"/>
      <c r="E8" s="172" t="s">
        <v>124</v>
      </c>
      <c r="F8" s="1"/>
      <c r="G8" s="172" t="s">
        <v>125</v>
      </c>
      <c r="H8" s="1"/>
      <c r="I8" s="172" t="s">
        <v>125</v>
      </c>
      <c r="K8" s="173"/>
    </row>
    <row r="9" spans="3:11" ht="16.5">
      <c r="C9" s="175" t="s">
        <v>126</v>
      </c>
      <c r="D9" s="175"/>
      <c r="E9" s="175" t="s">
        <v>126</v>
      </c>
      <c r="F9" s="1"/>
      <c r="G9" s="175" t="s">
        <v>126</v>
      </c>
      <c r="H9" s="1"/>
      <c r="I9" s="175" t="s">
        <v>126</v>
      </c>
      <c r="K9" s="203"/>
    </row>
    <row r="10" spans="3:11" ht="16.5">
      <c r="C10" s="172" t="s">
        <v>8</v>
      </c>
      <c r="D10" s="172"/>
      <c r="E10" s="172" t="s">
        <v>8</v>
      </c>
      <c r="F10" s="1"/>
      <c r="G10" s="172" t="s">
        <v>8</v>
      </c>
      <c r="H10" s="1"/>
      <c r="I10" s="172" t="s">
        <v>8</v>
      </c>
      <c r="K10" s="204"/>
    </row>
    <row r="11" spans="1:11" ht="16.5">
      <c r="A11" s="1"/>
      <c r="B11" s="2"/>
      <c r="C11" s="2"/>
      <c r="D11" s="2"/>
      <c r="E11" s="2"/>
      <c r="F11" s="2"/>
      <c r="G11" s="2"/>
      <c r="H11" s="2"/>
      <c r="I11" s="2"/>
      <c r="K11" s="196"/>
    </row>
    <row r="12" spans="1:11" ht="16.5">
      <c r="A12" s="1" t="s">
        <v>127</v>
      </c>
      <c r="B12" s="2"/>
      <c r="C12" s="176">
        <f>+'[2]CONSOL'!D12</f>
        <v>273241</v>
      </c>
      <c r="D12" s="176"/>
      <c r="E12" s="176">
        <f>+'[2]CONSOL'!F12</f>
        <v>232701</v>
      </c>
      <c r="F12" s="176"/>
      <c r="G12" s="176">
        <f>+'[2]CONSOL'!H12</f>
        <v>545588</v>
      </c>
      <c r="H12" s="176"/>
      <c r="I12" s="176">
        <f>+'[2]CONSOL'!J12</f>
        <v>461916</v>
      </c>
      <c r="K12" s="182"/>
    </row>
    <row r="13" spans="1:11" ht="16.5">
      <c r="A13" s="1"/>
      <c r="B13" s="2"/>
      <c r="C13" s="177"/>
      <c r="D13" s="177"/>
      <c r="E13" s="177"/>
      <c r="F13" s="177"/>
      <c r="G13" s="177"/>
      <c r="H13" s="177"/>
      <c r="I13" s="177"/>
      <c r="K13" s="202"/>
    </row>
    <row r="14" spans="1:11" ht="16.5">
      <c r="A14" s="1" t="s">
        <v>128</v>
      </c>
      <c r="B14" s="2"/>
      <c r="C14" s="177">
        <f>+'[2]CONSOL'!D14</f>
        <v>-264725</v>
      </c>
      <c r="D14" s="177"/>
      <c r="E14" s="176">
        <f>+'[2]CONSOL'!F14</f>
        <v>-227170</v>
      </c>
      <c r="F14" s="177"/>
      <c r="G14" s="177">
        <f>+'[2]CONSOL'!H14</f>
        <v>-529235</v>
      </c>
      <c r="H14" s="177"/>
      <c r="I14" s="176">
        <f>+'[2]CONSOL'!J14</f>
        <v>-451558</v>
      </c>
      <c r="K14" s="182"/>
    </row>
    <row r="15" spans="1:11" ht="16.5">
      <c r="A15" s="1"/>
      <c r="B15" s="2"/>
      <c r="C15" s="177"/>
      <c r="D15" s="177"/>
      <c r="E15" s="176"/>
      <c r="F15" s="177"/>
      <c r="G15" s="177"/>
      <c r="H15" s="177"/>
      <c r="I15" s="176"/>
      <c r="K15" s="202"/>
    </row>
    <row r="16" spans="1:11" ht="16.5">
      <c r="A16" s="1" t="s">
        <v>129</v>
      </c>
      <c r="B16" s="2"/>
      <c r="C16" s="177">
        <f>+'[2]CONSOL'!D16</f>
        <v>-162</v>
      </c>
      <c r="D16" s="177"/>
      <c r="E16" s="10">
        <f>+'[2]CONSOL'!F16</f>
        <v>-3808</v>
      </c>
      <c r="F16" s="177"/>
      <c r="G16" s="177">
        <f>+'[2]CONSOL'!H16</f>
        <v>-325</v>
      </c>
      <c r="H16" s="177"/>
      <c r="I16" s="10">
        <f>+'[2]CONSOL'!J16</f>
        <v>-4020</v>
      </c>
      <c r="K16" s="182"/>
    </row>
    <row r="17" spans="1:11" ht="16.5">
      <c r="A17" s="1"/>
      <c r="B17" s="2"/>
      <c r="C17" s="177"/>
      <c r="D17" s="177"/>
      <c r="E17" s="176"/>
      <c r="F17" s="177"/>
      <c r="G17" s="177"/>
      <c r="H17" s="177"/>
      <c r="I17" s="176"/>
      <c r="K17" s="202"/>
    </row>
    <row r="18" spans="1:11" s="179" customFormat="1" ht="16.5">
      <c r="A18" s="178" t="s">
        <v>130</v>
      </c>
      <c r="B18" s="3"/>
      <c r="C18" s="176">
        <f>+'[2]CONSOL'!D18</f>
        <v>1860</v>
      </c>
      <c r="D18" s="176"/>
      <c r="E18" s="176">
        <f>+'[2]CONSOL'!F18</f>
        <v>6324</v>
      </c>
      <c r="F18" s="176"/>
      <c r="G18" s="176">
        <f>+'[2]CONSOL'!H18</f>
        <v>3998</v>
      </c>
      <c r="H18" s="176"/>
      <c r="I18" s="176">
        <f>+'[2]CONSOL'!J18</f>
        <v>8143</v>
      </c>
      <c r="K18" s="182"/>
    </row>
    <row r="19" spans="1:11" ht="16.5">
      <c r="A19" s="1"/>
      <c r="B19" s="2"/>
      <c r="C19" s="177"/>
      <c r="D19" s="177"/>
      <c r="E19" s="177"/>
      <c r="F19" s="177"/>
      <c r="G19" s="177"/>
      <c r="H19" s="177"/>
      <c r="I19" s="177"/>
      <c r="K19" s="202"/>
    </row>
    <row r="20" spans="1:11" ht="16.5">
      <c r="A20" s="1" t="s">
        <v>131</v>
      </c>
      <c r="B20" s="2"/>
      <c r="C20" s="177">
        <f>+'[2]CONSOL'!D20</f>
        <v>-474</v>
      </c>
      <c r="D20" s="177"/>
      <c r="E20" s="176">
        <f>+'[2]CONSOL'!F20</f>
        <v>-980</v>
      </c>
      <c r="F20" s="177"/>
      <c r="G20" s="177">
        <f>+'[2]CONSOL'!H20</f>
        <v>-985</v>
      </c>
      <c r="H20" s="177"/>
      <c r="I20" s="177">
        <f>+'[2]CONSOL'!J20</f>
        <v>-1955</v>
      </c>
      <c r="K20" s="182"/>
    </row>
    <row r="21" spans="1:11" ht="16.5">
      <c r="A21" s="1"/>
      <c r="B21" s="2"/>
      <c r="C21" s="176"/>
      <c r="D21" s="177"/>
      <c r="E21" s="176"/>
      <c r="F21" s="177"/>
      <c r="G21" s="176"/>
      <c r="H21" s="177"/>
      <c r="I21" s="176"/>
      <c r="K21" s="202"/>
    </row>
    <row r="22" spans="1:11" ht="16.5">
      <c r="A22" s="1" t="s">
        <v>132</v>
      </c>
      <c r="B22" s="2"/>
      <c r="C22" s="10">
        <v>0</v>
      </c>
      <c r="D22" s="177"/>
      <c r="E22" s="10">
        <f>+'[2]CONSOL'!F22</f>
        <v>0</v>
      </c>
      <c r="F22" s="177"/>
      <c r="G22" s="10">
        <v>0</v>
      </c>
      <c r="H22" s="177"/>
      <c r="I22" s="180">
        <f>+'[2]CONSOL'!J22</f>
        <v>0</v>
      </c>
      <c r="K22" s="205"/>
    </row>
    <row r="23" spans="1:11" ht="16.5">
      <c r="A23" s="1"/>
      <c r="B23" s="2"/>
      <c r="C23" s="181"/>
      <c r="D23" s="177"/>
      <c r="E23" s="181"/>
      <c r="F23" s="177"/>
      <c r="G23" s="181"/>
      <c r="H23" s="177"/>
      <c r="I23" s="181"/>
      <c r="K23" s="202"/>
    </row>
    <row r="24" spans="1:11" ht="16.5">
      <c r="A24" s="1" t="s">
        <v>133</v>
      </c>
      <c r="B24" s="2"/>
      <c r="C24" s="177">
        <f>SUM(C12:C23)</f>
        <v>9740</v>
      </c>
      <c r="D24" s="177"/>
      <c r="E24" s="177">
        <f>SUM(E12:E22)</f>
        <v>7067</v>
      </c>
      <c r="F24" s="177"/>
      <c r="G24" s="177">
        <f>SUM(G12:G23)</f>
        <v>19041</v>
      </c>
      <c r="H24" s="177"/>
      <c r="I24" s="177">
        <f>SUM(I12:I23)</f>
        <v>12526</v>
      </c>
      <c r="K24" s="182"/>
    </row>
    <row r="25" spans="1:11" ht="16.5">
      <c r="A25" s="1"/>
      <c r="B25" s="2"/>
      <c r="C25" s="177"/>
      <c r="D25" s="177"/>
      <c r="F25" s="177"/>
      <c r="G25" s="177"/>
      <c r="H25" s="177"/>
      <c r="I25" s="177"/>
      <c r="K25" s="202"/>
    </row>
    <row r="26" spans="1:11" ht="16.5">
      <c r="A26" s="1" t="s">
        <v>59</v>
      </c>
      <c r="B26" s="2"/>
      <c r="C26" s="181">
        <f>+'[2]CONSOL'!D26</f>
        <v>-2125</v>
      </c>
      <c r="D26" s="176"/>
      <c r="E26" s="181">
        <f>+'[2]CONSOL'!F26</f>
        <v>-2397</v>
      </c>
      <c r="F26" s="176"/>
      <c r="G26" s="181">
        <f>+'[2]CONSOL'!H26</f>
        <v>-5022</v>
      </c>
      <c r="H26" s="176"/>
      <c r="I26" s="181">
        <f>+'[2]CONSOL'!J26</f>
        <v>-3980</v>
      </c>
      <c r="K26" s="182"/>
    </row>
    <row r="27" spans="1:11" ht="16.5">
      <c r="A27" s="1"/>
      <c r="B27" s="2"/>
      <c r="C27" s="176"/>
      <c r="D27" s="176"/>
      <c r="E27" s="176"/>
      <c r="F27" s="176"/>
      <c r="G27" s="176"/>
      <c r="H27" s="176"/>
      <c r="I27" s="176"/>
      <c r="K27" s="202"/>
    </row>
    <row r="28" spans="1:11" ht="16.5">
      <c r="A28" s="1" t="s">
        <v>134</v>
      </c>
      <c r="B28" s="2"/>
      <c r="C28" s="177"/>
      <c r="D28" s="177"/>
      <c r="E28" s="177"/>
      <c r="F28" s="177"/>
      <c r="G28" s="177"/>
      <c r="H28" s="177"/>
      <c r="I28" s="177"/>
      <c r="K28" s="202"/>
    </row>
    <row r="29" spans="1:11" ht="16.5">
      <c r="A29" s="1" t="s">
        <v>135</v>
      </c>
      <c r="B29" s="2"/>
      <c r="C29" s="176">
        <f>SUM(C24:C26)</f>
        <v>7615</v>
      </c>
      <c r="D29" s="176"/>
      <c r="E29" s="176">
        <f>SUM(E24:E26)</f>
        <v>4670</v>
      </c>
      <c r="F29" s="176"/>
      <c r="G29" s="176">
        <f>SUM(G24:G26)</f>
        <v>14019</v>
      </c>
      <c r="H29" s="176"/>
      <c r="I29" s="176">
        <f>SUM(I24:I26)</f>
        <v>8546</v>
      </c>
      <c r="K29" s="182"/>
    </row>
    <row r="30" spans="1:11" ht="16.5">
      <c r="A30" s="171"/>
      <c r="B30" s="2"/>
      <c r="C30" s="176"/>
      <c r="D30" s="176"/>
      <c r="E30" s="176"/>
      <c r="F30" s="176"/>
      <c r="G30" s="176"/>
      <c r="H30" s="176"/>
      <c r="I30" s="176"/>
      <c r="K30" s="202"/>
    </row>
    <row r="31" spans="1:11" ht="16.5">
      <c r="A31" s="1" t="s">
        <v>136</v>
      </c>
      <c r="B31" s="2"/>
      <c r="C31" s="176"/>
      <c r="D31" s="176"/>
      <c r="E31" s="176"/>
      <c r="F31" s="176"/>
      <c r="G31" s="176"/>
      <c r="H31" s="176"/>
      <c r="I31" s="176"/>
      <c r="K31" s="202"/>
    </row>
    <row r="32" spans="1:11" ht="16.5">
      <c r="A32" s="2" t="s">
        <v>137</v>
      </c>
      <c r="B32" s="2"/>
      <c r="C32" s="176"/>
      <c r="D32" s="176"/>
      <c r="E32" s="176"/>
      <c r="F32" s="176"/>
      <c r="G32" s="176"/>
      <c r="H32" s="176"/>
      <c r="I32" s="176"/>
      <c r="K32" s="202"/>
    </row>
    <row r="33" spans="1:11" ht="16.5">
      <c r="A33" s="2" t="s">
        <v>138</v>
      </c>
      <c r="B33" s="2"/>
      <c r="C33" s="10">
        <f>+'[2]CONSOL'!D32</f>
        <v>0</v>
      </c>
      <c r="D33" s="177"/>
      <c r="E33" s="10">
        <f>+'[2]CONSOL'!F32</f>
        <v>0</v>
      </c>
      <c r="F33" s="177"/>
      <c r="G33" s="10">
        <f>+'[2]CONSOL'!H32</f>
        <v>0</v>
      </c>
      <c r="H33" s="177"/>
      <c r="I33" s="10">
        <f>+'[2]CONSOL'!J32</f>
        <v>0</v>
      </c>
      <c r="K33" s="202"/>
    </row>
    <row r="34" spans="1:11" ht="16.5">
      <c r="A34" s="2"/>
      <c r="B34" s="2"/>
      <c r="C34" s="183"/>
      <c r="D34" s="177"/>
      <c r="E34" s="183"/>
      <c r="F34" s="177"/>
      <c r="G34" s="183"/>
      <c r="H34" s="177"/>
      <c r="I34" s="183"/>
      <c r="K34" s="202"/>
    </row>
    <row r="35" spans="1:11" ht="17.25" thickBot="1">
      <c r="A35" s="1" t="s">
        <v>139</v>
      </c>
      <c r="B35" s="2"/>
      <c r="C35" s="184">
        <f>SUM(C29:C33)</f>
        <v>7615</v>
      </c>
      <c r="D35" s="177"/>
      <c r="E35" s="184">
        <f>SUM(E29:E33)</f>
        <v>4670</v>
      </c>
      <c r="F35" s="177"/>
      <c r="G35" s="184">
        <f>SUM(G29:G33)</f>
        <v>14019</v>
      </c>
      <c r="H35" s="177"/>
      <c r="I35" s="184">
        <f>SUM(I29:I33)</f>
        <v>8546</v>
      </c>
      <c r="K35" s="182"/>
    </row>
    <row r="36" spans="1:11" ht="17.25" thickTop="1">
      <c r="A36" s="2"/>
      <c r="B36" s="2"/>
      <c r="C36" s="176"/>
      <c r="D36" s="177"/>
      <c r="E36" s="176"/>
      <c r="F36" s="177"/>
      <c r="G36" s="176"/>
      <c r="H36" s="177"/>
      <c r="I36" s="176"/>
      <c r="K36" s="202"/>
    </row>
    <row r="37" spans="1:11" ht="16.5">
      <c r="A37" s="1" t="s">
        <v>140</v>
      </c>
      <c r="B37" s="2"/>
      <c r="C37" s="176"/>
      <c r="D37" s="177"/>
      <c r="E37" s="176"/>
      <c r="F37" s="177"/>
      <c r="G37" s="176"/>
      <c r="H37" s="177"/>
      <c r="I37" s="176"/>
      <c r="K37" s="202"/>
    </row>
    <row r="38" spans="1:11" ht="16.5">
      <c r="A38" s="1" t="s">
        <v>141</v>
      </c>
      <c r="B38" s="2"/>
      <c r="C38" s="185">
        <f>+C35</f>
        <v>7615</v>
      </c>
      <c r="D38" s="186"/>
      <c r="E38" s="185">
        <f>+E35</f>
        <v>4670</v>
      </c>
      <c r="F38" s="186"/>
      <c r="G38" s="185">
        <f>+G35</f>
        <v>14019</v>
      </c>
      <c r="H38" s="186"/>
      <c r="I38" s="185">
        <f>+I35</f>
        <v>8546</v>
      </c>
      <c r="J38" s="187"/>
      <c r="K38" s="205"/>
    </row>
    <row r="39" spans="1:11" ht="16.5">
      <c r="A39" s="1" t="s">
        <v>142</v>
      </c>
      <c r="B39" s="2"/>
      <c r="C39" s="185">
        <v>0</v>
      </c>
      <c r="D39" s="186"/>
      <c r="E39" s="185">
        <v>0</v>
      </c>
      <c r="F39" s="186"/>
      <c r="G39" s="185">
        <v>0</v>
      </c>
      <c r="H39" s="186"/>
      <c r="I39" s="185">
        <v>0</v>
      </c>
      <c r="J39" s="187"/>
      <c r="K39" s="205"/>
    </row>
    <row r="40" spans="1:11" ht="17.25" thickBot="1">
      <c r="A40" s="1"/>
      <c r="B40" s="2"/>
      <c r="C40" s="188">
        <f>SUM(C38:C39)</f>
        <v>7615</v>
      </c>
      <c r="D40" s="186"/>
      <c r="E40" s="188">
        <f>SUM(E38:E39)</f>
        <v>4670</v>
      </c>
      <c r="F40" s="186"/>
      <c r="G40" s="188">
        <f>SUM(G38:G39)</f>
        <v>14019</v>
      </c>
      <c r="H40" s="186"/>
      <c r="I40" s="188">
        <f>SUM(I38:I39)</f>
        <v>8546</v>
      </c>
      <c r="J40" s="187"/>
      <c r="K40" s="205"/>
    </row>
    <row r="41" spans="1:11" ht="17.25" thickTop="1">
      <c r="A41" s="1"/>
      <c r="B41" s="2"/>
      <c r="C41" s="176"/>
      <c r="D41" s="177"/>
      <c r="E41" s="176"/>
      <c r="F41" s="177"/>
      <c r="G41" s="176"/>
      <c r="H41" s="177"/>
      <c r="I41" s="176"/>
      <c r="K41" s="196"/>
    </row>
    <row r="42" spans="1:11" ht="16.5">
      <c r="A42" s="1" t="s">
        <v>143</v>
      </c>
      <c r="B42" s="2"/>
      <c r="C42" s="177"/>
      <c r="D42" s="177"/>
      <c r="E42" s="177"/>
      <c r="F42" s="177"/>
      <c r="G42" s="177"/>
      <c r="H42" s="177"/>
      <c r="I42" s="177"/>
      <c r="K42" s="196"/>
    </row>
    <row r="43" spans="1:11" ht="16.5">
      <c r="A43" s="189" t="s">
        <v>144</v>
      </c>
      <c r="C43" s="190">
        <f>+'[2]CONSOL'!D37</f>
        <v>12.137835521700609</v>
      </c>
      <c r="D43" s="190"/>
      <c r="E43" s="191">
        <f>+'[2]CONSOL'!F37</f>
        <v>7.6254857777342355</v>
      </c>
      <c r="F43" s="192"/>
      <c r="G43" s="192">
        <f>+'[2]CONSOL'!H37</f>
        <v>22.34541249884712</v>
      </c>
      <c r="H43" s="192"/>
      <c r="I43" s="193">
        <f>+'[2]CONSOL'!J37</f>
        <v>13.954475686620293</v>
      </c>
      <c r="K43" s="206"/>
    </row>
    <row r="44" spans="1:11" ht="16.5">
      <c r="A44" s="189" t="s">
        <v>145</v>
      </c>
      <c r="C44" s="190">
        <f>+'[2]CONSOL'!D39</f>
        <v>11.887422749995999</v>
      </c>
      <c r="D44" s="190"/>
      <c r="E44" s="194">
        <f>+'[2]CONSOL'!F39</f>
        <v>7.464953084288433</v>
      </c>
      <c r="F44" s="177"/>
      <c r="G44" s="190">
        <f>+'[2]CONSOL'!H39</f>
        <v>21.88440965623032</v>
      </c>
      <c r="H44" s="177"/>
      <c r="I44" s="192">
        <f>+'[2]CONSOL'!J39</f>
        <v>13.660704295145381</v>
      </c>
      <c r="K44" s="207"/>
    </row>
    <row r="45" spans="1:11" s="179" customFormat="1" ht="16.5">
      <c r="A45" s="195"/>
      <c r="B45" s="3"/>
      <c r="C45" s="176"/>
      <c r="D45" s="176"/>
      <c r="E45" s="176"/>
      <c r="F45" s="176"/>
      <c r="G45" s="176"/>
      <c r="H45" s="176"/>
      <c r="I45" s="176"/>
      <c r="K45" s="196"/>
    </row>
    <row r="46" spans="1:11" ht="16.5">
      <c r="A46" s="1"/>
      <c r="C46" s="197"/>
      <c r="D46" s="198"/>
      <c r="E46" s="197"/>
      <c r="G46" s="197"/>
      <c r="I46" s="197"/>
      <c r="K46" s="199"/>
    </row>
    <row r="47" ht="13.5">
      <c r="K47" s="199"/>
    </row>
    <row r="48" ht="13.5">
      <c r="K48" s="199"/>
    </row>
    <row r="49" spans="9:11" ht="13.5">
      <c r="I49" s="197"/>
      <c r="K49" s="199"/>
    </row>
    <row r="50" spans="9:11" ht="13.5">
      <c r="I50" s="197"/>
      <c r="K50" s="200"/>
    </row>
    <row r="51" ht="13.5">
      <c r="K51" s="201"/>
    </row>
    <row r="52" spans="1:11" ht="16.5">
      <c r="A52" s="178" t="s">
        <v>146</v>
      </c>
      <c r="K52" s="201"/>
    </row>
    <row r="53" spans="1:11" ht="16.5">
      <c r="A53" s="178" t="s">
        <v>147</v>
      </c>
      <c r="K53" s="201"/>
    </row>
    <row r="54" spans="1:11" ht="16.5">
      <c r="A54" s="1" t="s">
        <v>148</v>
      </c>
      <c r="K54" s="201"/>
    </row>
    <row r="55" ht="13.5">
      <c r="K55" s="201"/>
    </row>
    <row r="56" ht="13.5">
      <c r="K56" s="201"/>
    </row>
    <row r="57" ht="13.5">
      <c r="K57" s="201"/>
    </row>
    <row r="58" ht="13.5">
      <c r="K58" s="201"/>
    </row>
    <row r="59" ht="13.5">
      <c r="K59" s="201"/>
    </row>
    <row r="60" ht="13.5">
      <c r="K60" s="201"/>
    </row>
    <row r="61" ht="13.5">
      <c r="K61" s="201"/>
    </row>
    <row r="62" ht="13.5">
      <c r="K62" s="201"/>
    </row>
    <row r="63" ht="13.5">
      <c r="K63" s="201"/>
    </row>
    <row r="64" ht="13.5">
      <c r="K64" s="201"/>
    </row>
    <row r="65" ht="13.5">
      <c r="K65" s="201"/>
    </row>
    <row r="66" ht="13.5">
      <c r="K66" s="201"/>
    </row>
    <row r="67" ht="13.5">
      <c r="K67" s="201"/>
    </row>
    <row r="68" ht="13.5">
      <c r="K68" s="201"/>
    </row>
    <row r="69" ht="13.5">
      <c r="K69" s="201"/>
    </row>
    <row r="70" ht="13.5">
      <c r="K70" s="201"/>
    </row>
    <row r="71" ht="13.5">
      <c r="K71" s="201"/>
    </row>
    <row r="72" ht="13.5">
      <c r="K72" s="201"/>
    </row>
    <row r="73" ht="13.5">
      <c r="K73" s="201"/>
    </row>
    <row r="74" ht="13.5">
      <c r="K74" s="201"/>
    </row>
    <row r="75" ht="13.5">
      <c r="K75" s="201"/>
    </row>
    <row r="76" ht="13.5">
      <c r="K76" s="201"/>
    </row>
    <row r="77" ht="13.5">
      <c r="K77" s="201"/>
    </row>
    <row r="78" ht="13.5">
      <c r="K78" s="201"/>
    </row>
    <row r="79" ht="13.5">
      <c r="K79" s="201"/>
    </row>
    <row r="80" ht="13.5">
      <c r="K80" s="201"/>
    </row>
    <row r="81" ht="13.5">
      <c r="K81" s="201"/>
    </row>
    <row r="82" ht="13.5">
      <c r="K82" s="201"/>
    </row>
    <row r="83" ht="13.5">
      <c r="K83" s="201"/>
    </row>
    <row r="84" ht="13.5">
      <c r="K84" s="201"/>
    </row>
    <row r="85" ht="13.5">
      <c r="K85" s="201"/>
    </row>
    <row r="86" ht="13.5">
      <c r="K86" s="201"/>
    </row>
    <row r="87" ht="13.5">
      <c r="K87" s="201"/>
    </row>
    <row r="88" ht="13.5">
      <c r="K88" s="201"/>
    </row>
    <row r="89" ht="13.5">
      <c r="K89" s="201"/>
    </row>
    <row r="90" ht="13.5">
      <c r="K90" s="201"/>
    </row>
    <row r="91" ht="13.5">
      <c r="K91" s="201"/>
    </row>
    <row r="92" ht="13.5">
      <c r="K92" s="201"/>
    </row>
    <row r="93" ht="13.5">
      <c r="K93" s="201"/>
    </row>
    <row r="94" ht="13.5">
      <c r="K94" s="201"/>
    </row>
    <row r="95" ht="13.5">
      <c r="K95" s="201"/>
    </row>
    <row r="96" ht="13.5">
      <c r="K96" s="201"/>
    </row>
    <row r="97" ht="13.5">
      <c r="K97" s="201"/>
    </row>
    <row r="98" ht="13.5">
      <c r="K98" s="201"/>
    </row>
    <row r="99" ht="13.5">
      <c r="K99" s="201"/>
    </row>
    <row r="100" ht="13.5">
      <c r="K100" s="201"/>
    </row>
    <row r="101" ht="13.5">
      <c r="K101" s="201"/>
    </row>
    <row r="102" ht="13.5">
      <c r="K102" s="201"/>
    </row>
    <row r="103" ht="13.5">
      <c r="K103" s="201"/>
    </row>
    <row r="104" ht="13.5">
      <c r="K104" s="201"/>
    </row>
    <row r="105" ht="13.5">
      <c r="K105" s="201"/>
    </row>
    <row r="106" ht="13.5">
      <c r="K106" s="201"/>
    </row>
    <row r="107" ht="13.5">
      <c r="K107" s="201"/>
    </row>
    <row r="108" ht="13.5">
      <c r="K108" s="201"/>
    </row>
    <row r="109" ht="13.5">
      <c r="K109" s="201"/>
    </row>
    <row r="110" ht="13.5">
      <c r="K110" s="201"/>
    </row>
    <row r="111" ht="13.5">
      <c r="K111" s="201"/>
    </row>
    <row r="112" ht="13.5">
      <c r="K112" s="201"/>
    </row>
    <row r="113" ht="13.5">
      <c r="K113" s="201"/>
    </row>
    <row r="114" ht="13.5">
      <c r="K114" s="201"/>
    </row>
    <row r="115" ht="13.5">
      <c r="K115" s="201"/>
    </row>
    <row r="116" ht="13.5">
      <c r="K116" s="201"/>
    </row>
    <row r="117" ht="13.5">
      <c r="K117" s="201"/>
    </row>
    <row r="118" ht="13.5">
      <c r="K118" s="201"/>
    </row>
    <row r="119" ht="13.5">
      <c r="K119" s="201"/>
    </row>
    <row r="120" ht="13.5">
      <c r="K120" s="201"/>
    </row>
    <row r="121" ht="13.5">
      <c r="K121" s="201"/>
    </row>
    <row r="122" ht="13.5">
      <c r="K122" s="201"/>
    </row>
    <row r="123" ht="13.5">
      <c r="K123" s="201"/>
    </row>
    <row r="124" ht="13.5">
      <c r="K124" s="201"/>
    </row>
    <row r="125" ht="13.5">
      <c r="K125" s="201"/>
    </row>
    <row r="126" ht="13.5">
      <c r="K126" s="201"/>
    </row>
    <row r="127" ht="13.5">
      <c r="K127" s="201"/>
    </row>
    <row r="128" ht="13.5">
      <c r="K128" s="201"/>
    </row>
    <row r="129" ht="13.5">
      <c r="K129" s="201"/>
    </row>
    <row r="130" ht="13.5">
      <c r="K130" s="201"/>
    </row>
    <row r="131" ht="13.5">
      <c r="K131" s="201"/>
    </row>
    <row r="132" ht="13.5">
      <c r="K132" s="201"/>
    </row>
    <row r="133" ht="13.5">
      <c r="K133" s="201"/>
    </row>
    <row r="134" ht="13.5">
      <c r="K134" s="201"/>
    </row>
    <row r="135" ht="13.5">
      <c r="K135" s="201"/>
    </row>
    <row r="136" ht="13.5">
      <c r="K136" s="201"/>
    </row>
    <row r="137" ht="13.5">
      <c r="K137" s="201"/>
    </row>
    <row r="138" ht="13.5">
      <c r="K138" s="201"/>
    </row>
    <row r="139" ht="13.5">
      <c r="K139" s="201"/>
    </row>
    <row r="140" ht="13.5">
      <c r="K140" s="201"/>
    </row>
    <row r="141" ht="13.5">
      <c r="K141" s="201"/>
    </row>
    <row r="142" ht="13.5">
      <c r="K142" s="201"/>
    </row>
    <row r="143" ht="13.5">
      <c r="K143" s="201"/>
    </row>
    <row r="144" ht="13.5">
      <c r="K144" s="201"/>
    </row>
    <row r="145" ht="13.5">
      <c r="K145" s="201"/>
    </row>
    <row r="146" ht="13.5">
      <c r="K146" s="201"/>
    </row>
    <row r="147" ht="13.5">
      <c r="K147" s="201"/>
    </row>
    <row r="148" ht="13.5">
      <c r="K148" s="201"/>
    </row>
    <row r="149" ht="13.5">
      <c r="K149" s="201"/>
    </row>
    <row r="150" ht="13.5">
      <c r="K150" s="201"/>
    </row>
    <row r="151" ht="13.5">
      <c r="K151" s="201"/>
    </row>
    <row r="152" ht="13.5">
      <c r="K152" s="201"/>
    </row>
    <row r="153" ht="13.5">
      <c r="K153" s="201"/>
    </row>
    <row r="154" ht="13.5">
      <c r="K154" s="201"/>
    </row>
    <row r="155" ht="13.5">
      <c r="K155" s="201"/>
    </row>
    <row r="156" ht="13.5">
      <c r="K156" s="201"/>
    </row>
    <row r="157" ht="13.5">
      <c r="K157" s="201"/>
    </row>
    <row r="158" ht="13.5">
      <c r="K158" s="201"/>
    </row>
    <row r="159" ht="13.5">
      <c r="K159" s="201"/>
    </row>
    <row r="160" ht="13.5">
      <c r="K160" s="201"/>
    </row>
    <row r="161" ht="13.5">
      <c r="K161" s="201"/>
    </row>
    <row r="162" ht="13.5">
      <c r="K162" s="201"/>
    </row>
    <row r="163" ht="13.5">
      <c r="K163" s="201"/>
    </row>
    <row r="164" ht="13.5">
      <c r="K164" s="201"/>
    </row>
    <row r="165" ht="13.5">
      <c r="K165" s="201"/>
    </row>
    <row r="166" ht="13.5">
      <c r="K166" s="201"/>
    </row>
    <row r="167" ht="13.5">
      <c r="K167" s="201"/>
    </row>
    <row r="168" ht="13.5">
      <c r="K168" s="201"/>
    </row>
    <row r="169" ht="13.5">
      <c r="K169" s="201"/>
    </row>
    <row r="170" ht="13.5">
      <c r="K170" s="201"/>
    </row>
    <row r="171" ht="13.5">
      <c r="K171" s="201"/>
    </row>
    <row r="172" ht="13.5">
      <c r="K172" s="201"/>
    </row>
    <row r="173" ht="13.5">
      <c r="K173" s="201"/>
    </row>
    <row r="174" ht="13.5">
      <c r="K174" s="201"/>
    </row>
    <row r="175" ht="13.5">
      <c r="K175" s="201"/>
    </row>
    <row r="176" ht="13.5">
      <c r="K176" s="201"/>
    </row>
    <row r="177" ht="13.5">
      <c r="K177" s="201"/>
    </row>
    <row r="178" ht="13.5">
      <c r="K178" s="201"/>
    </row>
    <row r="179" ht="13.5">
      <c r="K179" s="201"/>
    </row>
    <row r="180" ht="13.5">
      <c r="K180" s="201"/>
    </row>
    <row r="181" ht="13.5">
      <c r="K181" s="201"/>
    </row>
    <row r="182" ht="13.5">
      <c r="K182" s="201"/>
    </row>
    <row r="183" ht="13.5">
      <c r="K183" s="201"/>
    </row>
    <row r="184" ht="13.5">
      <c r="K184" s="201"/>
    </row>
    <row r="185" ht="13.5">
      <c r="K185" s="201"/>
    </row>
    <row r="186" ht="13.5">
      <c r="K186" s="201"/>
    </row>
    <row r="187" ht="13.5">
      <c r="K187" s="201"/>
    </row>
    <row r="188" ht="13.5">
      <c r="K188" s="201"/>
    </row>
    <row r="189" ht="13.5">
      <c r="K189" s="201"/>
    </row>
    <row r="190" ht="13.5">
      <c r="K190" s="201"/>
    </row>
    <row r="191" ht="13.5">
      <c r="K191" s="201"/>
    </row>
    <row r="192" ht="13.5">
      <c r="K192" s="201"/>
    </row>
    <row r="193" ht="13.5">
      <c r="K193" s="201"/>
    </row>
    <row r="194" ht="13.5">
      <c r="K194" s="201"/>
    </row>
    <row r="195" ht="13.5">
      <c r="K195" s="201"/>
    </row>
    <row r="196" ht="13.5">
      <c r="K196" s="201"/>
    </row>
    <row r="197" ht="13.5">
      <c r="K197" s="201"/>
    </row>
    <row r="198" ht="13.5">
      <c r="K198" s="201"/>
    </row>
    <row r="199" ht="13.5">
      <c r="K199" s="201"/>
    </row>
    <row r="200" ht="13.5">
      <c r="K200" s="201"/>
    </row>
    <row r="201" ht="13.5">
      <c r="K201" s="201"/>
    </row>
    <row r="202" ht="13.5">
      <c r="K202" s="201"/>
    </row>
    <row r="203" ht="13.5">
      <c r="K203" s="201"/>
    </row>
    <row r="204" ht="13.5">
      <c r="K204" s="201"/>
    </row>
    <row r="205" ht="13.5">
      <c r="K205" s="201"/>
    </row>
    <row r="206" ht="13.5">
      <c r="K206" s="201"/>
    </row>
    <row r="207" ht="13.5">
      <c r="K207" s="201"/>
    </row>
    <row r="208" ht="13.5">
      <c r="K208" s="201"/>
    </row>
    <row r="209" ht="13.5">
      <c r="K209" s="201"/>
    </row>
    <row r="210" ht="13.5">
      <c r="K210" s="201"/>
    </row>
    <row r="211" ht="13.5">
      <c r="K211" s="201"/>
    </row>
    <row r="212" ht="13.5">
      <c r="K212" s="201"/>
    </row>
    <row r="213" ht="13.5">
      <c r="K213" s="201"/>
    </row>
    <row r="214" ht="13.5">
      <c r="K214" s="201"/>
    </row>
    <row r="215" ht="13.5">
      <c r="K215" s="201"/>
    </row>
    <row r="216" ht="13.5">
      <c r="K216" s="201"/>
    </row>
    <row r="217" ht="13.5">
      <c r="K217" s="201"/>
    </row>
    <row r="218" ht="13.5">
      <c r="K218" s="201"/>
    </row>
    <row r="219" ht="13.5">
      <c r="K219" s="201"/>
    </row>
    <row r="220" ht="13.5">
      <c r="K220" s="201"/>
    </row>
    <row r="221" ht="13.5">
      <c r="K221" s="201"/>
    </row>
    <row r="222" ht="13.5">
      <c r="K222" s="201"/>
    </row>
    <row r="223" ht="13.5">
      <c r="K223" s="201"/>
    </row>
    <row r="224" ht="13.5">
      <c r="K224" s="201"/>
    </row>
    <row r="225" ht="13.5">
      <c r="K225" s="201"/>
    </row>
    <row r="226" ht="13.5">
      <c r="K226" s="201"/>
    </row>
    <row r="227" ht="13.5">
      <c r="K227" s="201"/>
    </row>
    <row r="228" ht="13.5">
      <c r="K228" s="201"/>
    </row>
    <row r="229" ht="13.5">
      <c r="K229" s="201"/>
    </row>
    <row r="230" ht="13.5">
      <c r="K230" s="201"/>
    </row>
    <row r="231" ht="13.5">
      <c r="K231" s="201"/>
    </row>
    <row r="232" ht="13.5">
      <c r="K232" s="201"/>
    </row>
    <row r="233" ht="13.5">
      <c r="K233" s="201"/>
    </row>
    <row r="234" ht="13.5">
      <c r="K234" s="201"/>
    </row>
    <row r="235" ht="13.5">
      <c r="K235" s="201"/>
    </row>
    <row r="236" ht="13.5">
      <c r="K236" s="201"/>
    </row>
    <row r="237" ht="13.5">
      <c r="K237" s="201"/>
    </row>
    <row r="238" ht="13.5">
      <c r="K238" s="201"/>
    </row>
    <row r="239" ht="13.5">
      <c r="K239" s="201"/>
    </row>
    <row r="240" ht="13.5">
      <c r="K240" s="201"/>
    </row>
    <row r="241" ht="13.5">
      <c r="K241" s="201"/>
    </row>
    <row r="242" ht="13.5">
      <c r="K242" s="201"/>
    </row>
    <row r="243" ht="13.5">
      <c r="K243" s="201"/>
    </row>
    <row r="244" ht="13.5">
      <c r="K244" s="201"/>
    </row>
    <row r="245" ht="13.5">
      <c r="K245" s="201"/>
    </row>
    <row r="246" ht="13.5">
      <c r="K246" s="201"/>
    </row>
    <row r="247" ht="13.5">
      <c r="K247" s="201"/>
    </row>
    <row r="248" ht="13.5">
      <c r="K248" s="201"/>
    </row>
    <row r="249" ht="13.5">
      <c r="K249" s="201"/>
    </row>
    <row r="250" ht="13.5">
      <c r="K250" s="201"/>
    </row>
    <row r="251" ht="13.5">
      <c r="K251" s="201"/>
    </row>
    <row r="252" ht="13.5">
      <c r="K252" s="201"/>
    </row>
    <row r="253" ht="13.5">
      <c r="K253" s="201"/>
    </row>
    <row r="254" ht="13.5">
      <c r="K254" s="201"/>
    </row>
    <row r="255" ht="13.5">
      <c r="K255" s="201"/>
    </row>
    <row r="256" ht="13.5">
      <c r="K256" s="201"/>
    </row>
    <row r="257" ht="13.5">
      <c r="K257" s="201"/>
    </row>
    <row r="258" ht="13.5">
      <c r="K258" s="201"/>
    </row>
    <row r="259" ht="13.5">
      <c r="K259" s="201"/>
    </row>
    <row r="260" ht="13.5">
      <c r="K260" s="201"/>
    </row>
    <row r="261" ht="13.5">
      <c r="K261" s="201"/>
    </row>
    <row r="262" ht="13.5">
      <c r="K262" s="201"/>
    </row>
    <row r="263" ht="13.5">
      <c r="K263" s="201"/>
    </row>
    <row r="264" ht="13.5">
      <c r="K264" s="201"/>
    </row>
    <row r="265" ht="13.5">
      <c r="K265" s="201"/>
    </row>
    <row r="266" ht="13.5">
      <c r="K266" s="201"/>
    </row>
    <row r="267" ht="13.5">
      <c r="K267" s="201"/>
    </row>
    <row r="268" ht="13.5">
      <c r="K268" s="201"/>
    </row>
    <row r="269" ht="13.5">
      <c r="K269" s="201"/>
    </row>
    <row r="270" ht="13.5">
      <c r="K270" s="201"/>
    </row>
    <row r="271" ht="13.5">
      <c r="K271" s="201"/>
    </row>
    <row r="272" ht="13.5">
      <c r="K272" s="201"/>
    </row>
    <row r="273" ht="13.5">
      <c r="K273" s="201"/>
    </row>
    <row r="274" ht="13.5">
      <c r="K274" s="201"/>
    </row>
    <row r="275" ht="13.5">
      <c r="K275" s="201"/>
    </row>
    <row r="276" ht="13.5">
      <c r="K276" s="201"/>
    </row>
    <row r="277" ht="13.5">
      <c r="K277" s="201"/>
    </row>
    <row r="278" ht="13.5">
      <c r="K278" s="201"/>
    </row>
    <row r="279" ht="13.5">
      <c r="K279" s="201"/>
    </row>
    <row r="280" ht="13.5">
      <c r="K280" s="201"/>
    </row>
    <row r="281" ht="13.5">
      <c r="K281" s="201"/>
    </row>
    <row r="282" ht="13.5">
      <c r="K282" s="201"/>
    </row>
    <row r="283" ht="13.5">
      <c r="K283" s="201"/>
    </row>
    <row r="284" ht="13.5">
      <c r="K284" s="201"/>
    </row>
    <row r="285" ht="13.5">
      <c r="K285" s="201"/>
    </row>
    <row r="286" ht="13.5">
      <c r="K286" s="201"/>
    </row>
    <row r="287" ht="13.5">
      <c r="K287" s="201"/>
    </row>
    <row r="288" ht="13.5">
      <c r="K288" s="201"/>
    </row>
    <row r="289" ht="13.5">
      <c r="K289" s="201"/>
    </row>
    <row r="290" ht="13.5">
      <c r="K290" s="201"/>
    </row>
    <row r="291" ht="13.5">
      <c r="K291" s="201"/>
    </row>
    <row r="292" ht="13.5">
      <c r="K292" s="201"/>
    </row>
    <row r="293" ht="13.5">
      <c r="K293" s="201"/>
    </row>
    <row r="294" ht="13.5">
      <c r="K294" s="201"/>
    </row>
    <row r="295" ht="13.5">
      <c r="K295" s="201"/>
    </row>
    <row r="296" ht="13.5">
      <c r="K296" s="201"/>
    </row>
    <row r="297" ht="13.5">
      <c r="K297" s="201"/>
    </row>
    <row r="298" ht="13.5">
      <c r="K298" s="201"/>
    </row>
    <row r="299" ht="13.5">
      <c r="K299" s="201"/>
    </row>
    <row r="300" ht="13.5">
      <c r="K300" s="201"/>
    </row>
    <row r="301" ht="13.5">
      <c r="K301" s="201"/>
    </row>
    <row r="302" ht="13.5">
      <c r="K302" s="201"/>
    </row>
    <row r="303" ht="13.5">
      <c r="K303" s="201"/>
    </row>
    <row r="304" ht="13.5">
      <c r="K304" s="201"/>
    </row>
    <row r="305" ht="13.5">
      <c r="K305" s="201"/>
    </row>
    <row r="306" ht="13.5">
      <c r="K306" s="201"/>
    </row>
    <row r="307" ht="13.5">
      <c r="K307" s="201"/>
    </row>
    <row r="308" ht="13.5">
      <c r="K308" s="201"/>
    </row>
    <row r="309" ht="13.5">
      <c r="K309" s="201"/>
    </row>
    <row r="310" ht="13.5">
      <c r="K310" s="201"/>
    </row>
    <row r="311" ht="13.5">
      <c r="K311" s="201"/>
    </row>
    <row r="312" ht="13.5">
      <c r="K312" s="201"/>
    </row>
    <row r="313" ht="13.5">
      <c r="K313" s="201"/>
    </row>
    <row r="314" ht="13.5">
      <c r="K314" s="201"/>
    </row>
    <row r="315" ht="13.5">
      <c r="K315" s="201"/>
    </row>
    <row r="316" ht="13.5">
      <c r="K316" s="201"/>
    </row>
    <row r="317" ht="13.5">
      <c r="K317" s="201"/>
    </row>
    <row r="318" ht="13.5">
      <c r="K318" s="201"/>
    </row>
    <row r="319" ht="13.5">
      <c r="K319" s="201"/>
    </row>
    <row r="320" ht="13.5">
      <c r="K320" s="201"/>
    </row>
    <row r="321" ht="13.5">
      <c r="K321" s="201"/>
    </row>
    <row r="322" ht="13.5">
      <c r="K322" s="201"/>
    </row>
    <row r="323" ht="13.5">
      <c r="K323" s="201"/>
    </row>
    <row r="324" ht="13.5">
      <c r="K324" s="201"/>
    </row>
    <row r="325" ht="13.5">
      <c r="K325" s="201"/>
    </row>
    <row r="326" ht="13.5">
      <c r="K326" s="201"/>
    </row>
    <row r="327" ht="13.5">
      <c r="K327" s="201"/>
    </row>
    <row r="328" ht="13.5">
      <c r="K328" s="201"/>
    </row>
    <row r="329" ht="13.5">
      <c r="K329" s="201"/>
    </row>
    <row r="330" ht="13.5">
      <c r="K330" s="201"/>
    </row>
    <row r="331" ht="13.5">
      <c r="K331" s="201"/>
    </row>
    <row r="332" ht="13.5">
      <c r="K332" s="201"/>
    </row>
    <row r="333" ht="13.5">
      <c r="K333" s="201"/>
    </row>
    <row r="334" ht="13.5">
      <c r="K334" s="201"/>
    </row>
    <row r="335" ht="13.5">
      <c r="K335" s="201"/>
    </row>
    <row r="336" ht="13.5">
      <c r="K336" s="201"/>
    </row>
    <row r="337" ht="13.5">
      <c r="K337" s="201"/>
    </row>
    <row r="338" ht="13.5">
      <c r="K338" s="201"/>
    </row>
    <row r="339" ht="13.5">
      <c r="K339" s="201"/>
    </row>
    <row r="340" ht="13.5">
      <c r="K340" s="201"/>
    </row>
    <row r="341" ht="13.5">
      <c r="K341" s="201"/>
    </row>
    <row r="342" ht="13.5">
      <c r="K342" s="201"/>
    </row>
    <row r="343" ht="13.5">
      <c r="K343" s="201"/>
    </row>
    <row r="344" ht="13.5">
      <c r="K344" s="201"/>
    </row>
    <row r="345" ht="13.5">
      <c r="K345" s="201"/>
    </row>
    <row r="346" ht="13.5">
      <c r="K346" s="201"/>
    </row>
    <row r="347" ht="13.5">
      <c r="K347" s="201"/>
    </row>
    <row r="348" ht="13.5">
      <c r="K348" s="201"/>
    </row>
    <row r="349" ht="13.5">
      <c r="K349" s="201"/>
    </row>
    <row r="350" ht="13.5">
      <c r="K350" s="201"/>
    </row>
    <row r="351" ht="13.5">
      <c r="K351" s="201"/>
    </row>
    <row r="352" ht="13.5">
      <c r="K352" s="201"/>
    </row>
    <row r="353" ht="13.5">
      <c r="K353" s="201"/>
    </row>
    <row r="354" ht="13.5">
      <c r="K354" s="201"/>
    </row>
    <row r="355" ht="13.5">
      <c r="K355" s="201"/>
    </row>
    <row r="356" ht="13.5">
      <c r="K356" s="201"/>
    </row>
    <row r="357" ht="13.5">
      <c r="K357" s="201"/>
    </row>
    <row r="358" ht="13.5">
      <c r="K358" s="201"/>
    </row>
    <row r="359" ht="13.5">
      <c r="K359" s="201"/>
    </row>
    <row r="360" ht="13.5">
      <c r="K360" s="201"/>
    </row>
    <row r="361" ht="13.5">
      <c r="K361" s="201"/>
    </row>
    <row r="362" ht="13.5">
      <c r="K362" s="201"/>
    </row>
    <row r="363" ht="13.5">
      <c r="K363" s="201"/>
    </row>
    <row r="364" ht="13.5">
      <c r="K364" s="201"/>
    </row>
    <row r="365" ht="13.5">
      <c r="K365" s="201"/>
    </row>
    <row r="366" ht="13.5">
      <c r="K366" s="201"/>
    </row>
    <row r="367" ht="13.5">
      <c r="K367" s="201"/>
    </row>
    <row r="368" ht="13.5">
      <c r="K368" s="201"/>
    </row>
    <row r="369" ht="13.5">
      <c r="K369" s="201"/>
    </row>
    <row r="370" ht="13.5">
      <c r="K370" s="201"/>
    </row>
    <row r="371" ht="13.5">
      <c r="K371" s="201"/>
    </row>
    <row r="372" ht="13.5">
      <c r="K372" s="201"/>
    </row>
    <row r="373" ht="13.5">
      <c r="K373" s="201"/>
    </row>
    <row r="374" ht="13.5">
      <c r="K374" s="201"/>
    </row>
    <row r="375" ht="13.5">
      <c r="K375" s="201"/>
    </row>
    <row r="376" ht="13.5">
      <c r="K376" s="201"/>
    </row>
    <row r="377" ht="13.5">
      <c r="K377" s="201"/>
    </row>
    <row r="378" ht="13.5">
      <c r="K378" s="201"/>
    </row>
    <row r="379" ht="13.5">
      <c r="K379" s="201"/>
    </row>
    <row r="380" ht="13.5">
      <c r="K380" s="201"/>
    </row>
    <row r="381" ht="13.5">
      <c r="K381" s="201"/>
    </row>
    <row r="382" ht="13.5">
      <c r="K382" s="201"/>
    </row>
    <row r="383" ht="13.5">
      <c r="K383" s="201"/>
    </row>
    <row r="384" ht="13.5">
      <c r="K384" s="201"/>
    </row>
    <row r="385" ht="13.5">
      <c r="K385" s="201"/>
    </row>
    <row r="386" ht="13.5">
      <c r="K386" s="201"/>
    </row>
    <row r="387" ht="13.5">
      <c r="K387" s="201"/>
    </row>
    <row r="388" ht="13.5">
      <c r="K388" s="201"/>
    </row>
    <row r="389" ht="13.5">
      <c r="K389" s="201"/>
    </row>
    <row r="390" ht="13.5">
      <c r="K390" s="201"/>
    </row>
    <row r="391" ht="13.5">
      <c r="K391" s="201"/>
    </row>
    <row r="392" ht="13.5">
      <c r="K392" s="201"/>
    </row>
    <row r="393" ht="13.5">
      <c r="K393" s="201"/>
    </row>
    <row r="394" ht="13.5">
      <c r="K394" s="201"/>
    </row>
    <row r="395" ht="13.5">
      <c r="K395" s="201"/>
    </row>
    <row r="396" ht="13.5">
      <c r="K396" s="201"/>
    </row>
    <row r="397" ht="13.5">
      <c r="K397" s="201"/>
    </row>
    <row r="398" ht="13.5">
      <c r="K398" s="201"/>
    </row>
    <row r="399" ht="13.5">
      <c r="K399" s="201"/>
    </row>
    <row r="400" ht="13.5">
      <c r="K400" s="201"/>
    </row>
    <row r="401" ht="13.5">
      <c r="K401" s="201"/>
    </row>
    <row r="402" ht="13.5">
      <c r="K402" s="201"/>
    </row>
    <row r="403" ht="13.5">
      <c r="K403" s="201"/>
    </row>
  </sheetData>
  <printOptions/>
  <pageMargins left="0.7" right="0.07874015748031496" top="0.7" bottom="0.14" header="0.2755905511811024" footer="0.11811023622047245"/>
  <pageSetup fitToHeight="1" fitToWidth="1"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2"/>
  <sheetViews>
    <sheetView tabSelected="1" view="pageBreakPreview" zoomScaleSheetLayoutView="100" workbookViewId="0" topLeftCell="A63">
      <selection activeCell="B74" sqref="B74:C74"/>
    </sheetView>
  </sheetViews>
  <sheetFormatPr defaultColWidth="9.140625" defaultRowHeight="12.75"/>
  <cols>
    <col min="1" max="1" width="3.140625" style="33" customWidth="1"/>
    <col min="2" max="2" width="44.8515625" style="33" customWidth="1"/>
    <col min="3" max="3" width="8.8515625" style="33" customWidth="1"/>
    <col min="4" max="4" width="23.7109375" style="33" customWidth="1"/>
    <col min="5" max="5" width="2.140625" style="33" customWidth="1"/>
    <col min="6" max="6" width="23.421875" style="81" customWidth="1"/>
    <col min="7" max="7" width="3.00390625" style="33" customWidth="1"/>
    <col min="8" max="8" width="15.57421875" style="81" customWidth="1"/>
    <col min="9" max="9" width="14.421875" style="33" customWidth="1"/>
    <col min="10" max="10" width="12.8515625" style="33" customWidth="1"/>
    <col min="11" max="11" width="13.140625" style="33" customWidth="1"/>
    <col min="12" max="16384" width="10.28125" style="33" customWidth="1"/>
  </cols>
  <sheetData>
    <row r="1" spans="1:9" ht="16.5">
      <c r="A1" s="30" t="s">
        <v>0</v>
      </c>
      <c r="B1" s="31"/>
      <c r="C1" s="31"/>
      <c r="D1" s="31"/>
      <c r="E1" s="31"/>
      <c r="F1" s="32"/>
      <c r="G1" s="31"/>
      <c r="H1" s="32"/>
      <c r="I1" s="31"/>
    </row>
    <row r="2" spans="1:9" ht="16.5">
      <c r="A2" s="31"/>
      <c r="B2" s="31"/>
      <c r="C2" s="31"/>
      <c r="D2" s="31"/>
      <c r="E2" s="31"/>
      <c r="F2" s="32"/>
      <c r="G2" s="31"/>
      <c r="H2" s="32"/>
      <c r="I2" s="31"/>
    </row>
    <row r="3" spans="1:9" ht="16.5">
      <c r="A3" s="30" t="s">
        <v>41</v>
      </c>
      <c r="B3" s="31"/>
      <c r="C3" s="31"/>
      <c r="D3" s="31"/>
      <c r="E3" s="31"/>
      <c r="F3" s="32"/>
      <c r="G3" s="31"/>
      <c r="H3" s="32"/>
      <c r="I3" s="31"/>
    </row>
    <row r="4" spans="1:9" ht="16.5">
      <c r="A4" s="30" t="s">
        <v>42</v>
      </c>
      <c r="B4" s="31"/>
      <c r="C4" s="31"/>
      <c r="D4" s="31"/>
      <c r="E4" s="31"/>
      <c r="F4" s="32"/>
      <c r="G4" s="31"/>
      <c r="H4" s="32"/>
      <c r="I4" s="31"/>
    </row>
    <row r="5" spans="1:9" ht="16.5">
      <c r="A5" s="30"/>
      <c r="B5" s="31"/>
      <c r="C5" s="31"/>
      <c r="D5" s="34" t="s">
        <v>43</v>
      </c>
      <c r="E5" s="34"/>
      <c r="F5" s="34"/>
      <c r="G5" s="31"/>
      <c r="H5" s="32"/>
      <c r="I5" s="31"/>
    </row>
    <row r="6" spans="1:14" ht="16.5">
      <c r="A6" s="31"/>
      <c r="B6" s="31"/>
      <c r="C6" s="35" t="s">
        <v>44</v>
      </c>
      <c r="D6" s="36">
        <v>39629</v>
      </c>
      <c r="E6" s="37"/>
      <c r="F6" s="36">
        <v>39263</v>
      </c>
      <c r="G6" s="31"/>
      <c r="H6" s="38"/>
      <c r="I6" s="39"/>
      <c r="J6" s="40"/>
      <c r="K6" s="40"/>
      <c r="L6" s="40"/>
      <c r="M6" s="40"/>
      <c r="N6" s="40"/>
    </row>
    <row r="7" spans="1:14" ht="16.5">
      <c r="A7" s="31"/>
      <c r="B7" s="31"/>
      <c r="C7" s="31"/>
      <c r="D7" s="41" t="s">
        <v>8</v>
      </c>
      <c r="E7" s="41"/>
      <c r="F7" s="41" t="s">
        <v>8</v>
      </c>
      <c r="G7" s="42"/>
      <c r="H7" s="43"/>
      <c r="I7" s="39"/>
      <c r="J7" s="40"/>
      <c r="K7" s="40"/>
      <c r="L7" s="40"/>
      <c r="M7" s="40"/>
      <c r="N7" s="40"/>
    </row>
    <row r="8" spans="1:14" ht="16.5">
      <c r="A8" s="31"/>
      <c r="B8" s="31"/>
      <c r="C8" s="31"/>
      <c r="D8" s="31"/>
      <c r="E8" s="31"/>
      <c r="F8" s="31"/>
      <c r="G8" s="31"/>
      <c r="H8" s="44"/>
      <c r="I8" s="39"/>
      <c r="J8" s="40"/>
      <c r="K8" s="40"/>
      <c r="L8" s="40"/>
      <c r="M8" s="40"/>
      <c r="N8" s="40"/>
    </row>
    <row r="9" spans="1:14" ht="16.5">
      <c r="A9" s="30" t="s">
        <v>45</v>
      </c>
      <c r="B9" s="31"/>
      <c r="C9" s="31"/>
      <c r="D9" s="31"/>
      <c r="E9" s="31"/>
      <c r="F9" s="32"/>
      <c r="G9" s="31"/>
      <c r="H9" s="38"/>
      <c r="I9" s="38"/>
      <c r="J9" s="38"/>
      <c r="K9" s="38"/>
      <c r="L9" s="38"/>
      <c r="M9" s="38"/>
      <c r="N9" s="38"/>
    </row>
    <row r="10" spans="1:14" ht="16.5">
      <c r="A10" s="31"/>
      <c r="B10" s="31"/>
      <c r="C10" s="31"/>
      <c r="D10" s="31"/>
      <c r="E10" s="31"/>
      <c r="F10" s="32"/>
      <c r="G10" s="31"/>
      <c r="H10" s="38"/>
      <c r="I10" s="38"/>
      <c r="J10" s="38"/>
      <c r="K10" s="38"/>
      <c r="L10" s="38"/>
      <c r="M10" s="38"/>
      <c r="N10" s="38"/>
    </row>
    <row r="11" spans="1:14" ht="16.5">
      <c r="A11" s="31" t="s">
        <v>46</v>
      </c>
      <c r="B11" s="45"/>
      <c r="C11" s="45"/>
      <c r="D11" s="46">
        <v>14019</v>
      </c>
      <c r="E11" s="46"/>
      <c r="F11" s="46">
        <v>8546</v>
      </c>
      <c r="G11" s="47"/>
      <c r="H11" s="48"/>
      <c r="I11" s="48"/>
      <c r="J11" s="48"/>
      <c r="K11" s="48"/>
      <c r="L11" s="48"/>
      <c r="M11" s="48"/>
      <c r="N11" s="48"/>
    </row>
    <row r="12" spans="1:14" ht="16.5">
      <c r="A12" s="31"/>
      <c r="B12" s="45"/>
      <c r="C12" s="45"/>
      <c r="D12" s="46"/>
      <c r="E12" s="46"/>
      <c r="F12" s="46"/>
      <c r="G12" s="47"/>
      <c r="H12" s="48"/>
      <c r="I12" s="48"/>
      <c r="J12" s="48"/>
      <c r="K12" s="48"/>
      <c r="L12" s="48"/>
      <c r="M12" s="48"/>
      <c r="N12" s="48"/>
    </row>
    <row r="13" spans="1:14" ht="16.5">
      <c r="A13" s="31" t="s">
        <v>47</v>
      </c>
      <c r="B13" s="45"/>
      <c r="C13" s="45"/>
      <c r="D13" s="46"/>
      <c r="E13" s="46"/>
      <c r="F13" s="46"/>
      <c r="G13" s="47"/>
      <c r="H13" s="48"/>
      <c r="I13" s="48"/>
      <c r="J13" s="48"/>
      <c r="K13" s="48"/>
      <c r="L13" s="48"/>
      <c r="M13" s="48"/>
      <c r="N13" s="48"/>
    </row>
    <row r="14" spans="1:14" ht="16.5">
      <c r="A14" s="31"/>
      <c r="B14" s="45" t="s">
        <v>48</v>
      </c>
      <c r="C14" s="45"/>
      <c r="D14" s="46">
        <f>83+200+124+345</f>
        <v>752</v>
      </c>
      <c r="E14" s="46"/>
      <c r="F14" s="46">
        <v>380</v>
      </c>
      <c r="G14" s="47"/>
      <c r="H14" s="48"/>
      <c r="I14" s="48"/>
      <c r="J14" s="48"/>
      <c r="K14" s="48"/>
      <c r="L14" s="48"/>
      <c r="M14" s="48"/>
      <c r="N14" s="48"/>
    </row>
    <row r="15" spans="1:14" ht="16.5">
      <c r="A15" s="31"/>
      <c r="B15" s="45" t="s">
        <v>49</v>
      </c>
      <c r="C15" s="45"/>
      <c r="D15" s="46">
        <f>164</f>
        <v>164</v>
      </c>
      <c r="E15" s="46"/>
      <c r="F15" s="46">
        <v>96</v>
      </c>
      <c r="G15" s="47"/>
      <c r="H15" s="48"/>
      <c r="I15" s="48"/>
      <c r="J15" s="48"/>
      <c r="K15" s="48"/>
      <c r="L15" s="48"/>
      <c r="M15" s="48"/>
      <c r="N15" s="48"/>
    </row>
    <row r="16" spans="1:14" ht="16.5">
      <c r="A16" s="31"/>
      <c r="B16" s="45" t="s">
        <v>50</v>
      </c>
      <c r="C16" s="45"/>
      <c r="D16" s="49">
        <v>0</v>
      </c>
      <c r="E16" s="46"/>
      <c r="F16" s="46">
        <v>3595</v>
      </c>
      <c r="G16" s="47"/>
      <c r="H16" s="48"/>
      <c r="I16" s="48"/>
      <c r="J16" s="48"/>
      <c r="K16" s="48"/>
      <c r="L16" s="48"/>
      <c r="M16" s="48"/>
      <c r="N16" s="48"/>
    </row>
    <row r="17" spans="1:14" ht="16.5">
      <c r="A17" s="31"/>
      <c r="B17" s="50" t="s">
        <v>51</v>
      </c>
      <c r="C17" s="51"/>
      <c r="D17" s="52">
        <v>54</v>
      </c>
      <c r="E17" s="53"/>
      <c r="F17" s="54">
        <v>0</v>
      </c>
      <c r="G17" s="47"/>
      <c r="H17" s="48"/>
      <c r="I17" s="48"/>
      <c r="J17" s="48"/>
      <c r="K17" s="48"/>
      <c r="L17" s="48"/>
      <c r="M17" s="48"/>
      <c r="N17" s="48"/>
    </row>
    <row r="18" spans="1:14" s="57" customFormat="1" ht="19.5" customHeight="1">
      <c r="A18" s="31"/>
      <c r="B18" s="55" t="s">
        <v>52</v>
      </c>
      <c r="C18" s="55"/>
      <c r="D18" s="46">
        <v>1204</v>
      </c>
      <c r="E18" s="46"/>
      <c r="F18" s="46">
        <v>1540</v>
      </c>
      <c r="G18" s="47"/>
      <c r="H18" s="56"/>
      <c r="I18" s="56"/>
      <c r="J18" s="56"/>
      <c r="K18" s="56"/>
      <c r="L18" s="56"/>
      <c r="M18" s="56"/>
      <c r="N18" s="56"/>
    </row>
    <row r="19" spans="1:14" s="57" customFormat="1" ht="19.5" customHeight="1">
      <c r="A19" s="31"/>
      <c r="B19" s="50" t="s">
        <v>53</v>
      </c>
      <c r="C19" s="50"/>
      <c r="D19" s="46">
        <v>75</v>
      </c>
      <c r="E19" s="46"/>
      <c r="F19" s="46">
        <v>60</v>
      </c>
      <c r="G19" s="47"/>
      <c r="H19" s="56"/>
      <c r="I19" s="56"/>
      <c r="J19" s="56"/>
      <c r="K19" s="56"/>
      <c r="L19" s="56"/>
      <c r="M19" s="56"/>
      <c r="N19" s="56"/>
    </row>
    <row r="20" spans="1:14" s="57" customFormat="1" ht="21" customHeight="1">
      <c r="A20" s="31"/>
      <c r="B20" s="55" t="s">
        <v>54</v>
      </c>
      <c r="C20" s="55"/>
      <c r="D20" s="49">
        <v>-94</v>
      </c>
      <c r="E20" s="58"/>
      <c r="F20" s="49">
        <v>-3787</v>
      </c>
      <c r="G20" s="47"/>
      <c r="I20" s="56"/>
      <c r="J20" s="56"/>
      <c r="K20" s="59"/>
      <c r="L20" s="59"/>
      <c r="M20" s="59"/>
      <c r="N20" s="59"/>
    </row>
    <row r="21" spans="1:14" s="57" customFormat="1" ht="21" customHeight="1">
      <c r="A21" s="31"/>
      <c r="B21" s="50" t="s">
        <v>55</v>
      </c>
      <c r="C21" s="50"/>
      <c r="D21" s="52">
        <v>-614</v>
      </c>
      <c r="E21" s="58"/>
      <c r="F21" s="52">
        <v>-505</v>
      </c>
      <c r="G21" s="47"/>
      <c r="I21" s="56"/>
      <c r="J21" s="56"/>
      <c r="K21" s="59"/>
      <c r="L21" s="59"/>
      <c r="M21" s="59"/>
      <c r="N21" s="59"/>
    </row>
    <row r="22" spans="1:14" s="57" customFormat="1" ht="21" customHeight="1">
      <c r="A22" s="31"/>
      <c r="B22" s="50" t="s">
        <v>56</v>
      </c>
      <c r="C22" s="50"/>
      <c r="D22" s="52">
        <v>-6</v>
      </c>
      <c r="E22" s="58"/>
      <c r="F22" s="52">
        <v>-38</v>
      </c>
      <c r="G22" s="47"/>
      <c r="I22" s="56"/>
      <c r="J22" s="56"/>
      <c r="K22" s="59"/>
      <c r="L22" s="59"/>
      <c r="M22" s="59"/>
      <c r="N22" s="59"/>
    </row>
    <row r="23" spans="1:14" s="57" customFormat="1" ht="19.5">
      <c r="A23" s="31"/>
      <c r="B23" s="45" t="s">
        <v>57</v>
      </c>
      <c r="C23" s="45"/>
      <c r="D23" s="60">
        <v>-809</v>
      </c>
      <c r="E23" s="46"/>
      <c r="F23" s="60">
        <v>-959</v>
      </c>
      <c r="G23" s="47"/>
      <c r="I23" s="61"/>
      <c r="J23" s="59"/>
      <c r="K23" s="59"/>
      <c r="L23" s="59"/>
      <c r="M23" s="59"/>
      <c r="N23" s="59"/>
    </row>
    <row r="24" spans="1:14" s="57" customFormat="1" ht="19.5">
      <c r="A24" s="31"/>
      <c r="B24" s="45" t="s">
        <v>58</v>
      </c>
      <c r="C24" s="45"/>
      <c r="D24" s="60">
        <v>985</v>
      </c>
      <c r="E24" s="46"/>
      <c r="F24" s="60">
        <v>1955</v>
      </c>
      <c r="G24" s="47"/>
      <c r="I24" s="61"/>
      <c r="J24" s="56"/>
      <c r="K24" s="56"/>
      <c r="L24" s="56"/>
      <c r="M24" s="56"/>
      <c r="N24" s="56"/>
    </row>
    <row r="25" spans="1:14" s="57" customFormat="1" ht="19.5">
      <c r="A25" s="31"/>
      <c r="B25" s="45" t="s">
        <v>59</v>
      </c>
      <c r="C25" s="45"/>
      <c r="D25" s="60">
        <v>5022</v>
      </c>
      <c r="E25" s="60"/>
      <c r="F25" s="62">
        <v>3980</v>
      </c>
      <c r="G25" s="47"/>
      <c r="I25" s="38"/>
      <c r="J25" s="48"/>
      <c r="K25" s="56"/>
      <c r="L25" s="56"/>
      <c r="M25" s="56"/>
      <c r="N25" s="56"/>
    </row>
    <row r="26" spans="1:14" s="57" customFormat="1" ht="19.5">
      <c r="A26" s="31"/>
      <c r="B26" s="45"/>
      <c r="C26" s="45"/>
      <c r="D26" s="63"/>
      <c r="E26" s="60"/>
      <c r="F26" s="64"/>
      <c r="G26" s="47"/>
      <c r="H26" s="32"/>
      <c r="I26" s="48"/>
      <c r="J26" s="56"/>
      <c r="K26" s="56"/>
      <c r="L26" s="56"/>
      <c r="M26" s="56"/>
      <c r="N26" s="56"/>
    </row>
    <row r="27" spans="1:14" ht="16.5">
      <c r="A27" s="31"/>
      <c r="B27" s="45"/>
      <c r="C27" s="45"/>
      <c r="D27" s="46">
        <f>SUM(D11:D25)</f>
        <v>20752</v>
      </c>
      <c r="E27" s="60"/>
      <c r="F27" s="47">
        <f>SUM(F11:F26)</f>
        <v>14863</v>
      </c>
      <c r="G27" s="31"/>
      <c r="H27" s="32"/>
      <c r="I27" s="39"/>
      <c r="J27" s="65"/>
      <c r="K27" s="48"/>
      <c r="L27" s="48"/>
      <c r="M27" s="48"/>
      <c r="N27" s="48"/>
    </row>
    <row r="28" spans="1:14" ht="16.5">
      <c r="A28" s="31" t="s">
        <v>60</v>
      </c>
      <c r="B28" s="45"/>
      <c r="C28" s="45"/>
      <c r="D28" s="46"/>
      <c r="E28" s="46"/>
      <c r="F28" s="32"/>
      <c r="G28" s="31"/>
      <c r="H28" s="38"/>
      <c r="I28" s="38"/>
      <c r="J28" s="38"/>
      <c r="K28" s="38"/>
      <c r="L28" s="38"/>
      <c r="M28" s="38"/>
      <c r="N28" s="38"/>
    </row>
    <row r="29" spans="1:14" ht="16.5">
      <c r="A29" s="31"/>
      <c r="B29" s="45" t="s">
        <v>61</v>
      </c>
      <c r="C29" s="45"/>
      <c r="D29" s="46">
        <f>84796-82847-D15</f>
        <v>1785</v>
      </c>
      <c r="E29" s="46"/>
      <c r="F29" s="66">
        <v>-9598</v>
      </c>
      <c r="G29" s="31"/>
      <c r="H29" s="67"/>
      <c r="I29" s="67"/>
      <c r="J29" s="67"/>
      <c r="K29" s="67"/>
      <c r="L29" s="67"/>
      <c r="M29" s="67"/>
      <c r="N29" s="67"/>
    </row>
    <row r="30" spans="1:14" ht="16.5" customHeight="1">
      <c r="A30" s="31"/>
      <c r="B30" s="51" t="s">
        <v>62</v>
      </c>
      <c r="C30" s="45"/>
      <c r="D30" s="46">
        <f>138812-173098-D14+2911-1521+1</f>
        <v>-33647</v>
      </c>
      <c r="E30" s="46"/>
      <c r="F30" s="66">
        <v>-4092</v>
      </c>
      <c r="G30" s="31"/>
      <c r="H30" s="38"/>
      <c r="I30" s="38"/>
      <c r="J30" s="38"/>
      <c r="K30" s="38"/>
      <c r="L30" s="38"/>
      <c r="M30" s="38"/>
      <c r="N30" s="38"/>
    </row>
    <row r="31" spans="1:14" ht="16.5">
      <c r="A31" s="31"/>
      <c r="B31" s="45" t="s">
        <v>63</v>
      </c>
      <c r="C31" s="45"/>
      <c r="D31" s="46">
        <f>135092-100199</f>
        <v>34893</v>
      </c>
      <c r="E31" s="46"/>
      <c r="F31" s="66">
        <v>-3851</v>
      </c>
      <c r="G31" s="31"/>
      <c r="H31" s="67"/>
      <c r="I31" s="67"/>
      <c r="J31" s="67"/>
      <c r="K31" s="67"/>
      <c r="L31" s="67"/>
      <c r="M31" s="67"/>
      <c r="N31" s="67"/>
    </row>
    <row r="32" spans="1:14" ht="16.5">
      <c r="A32" s="31"/>
      <c r="B32" s="51"/>
      <c r="C32" s="45"/>
      <c r="D32" s="63"/>
      <c r="E32" s="60"/>
      <c r="F32" s="68"/>
      <c r="G32" s="31"/>
      <c r="H32" s="38"/>
      <c r="I32" s="38"/>
      <c r="J32" s="38"/>
      <c r="K32" s="38"/>
      <c r="L32" s="38"/>
      <c r="M32" s="38"/>
      <c r="N32" s="38"/>
    </row>
    <row r="33" spans="1:14" ht="16.5" customHeight="1">
      <c r="A33" s="31"/>
      <c r="D33" s="58">
        <f>SUM(D27:D32)</f>
        <v>23783</v>
      </c>
      <c r="E33" s="69"/>
      <c r="F33" s="66">
        <f>SUM(F27:F32)</f>
        <v>-2678</v>
      </c>
      <c r="G33" s="31"/>
      <c r="H33" s="67"/>
      <c r="I33" s="67"/>
      <c r="J33" s="67"/>
      <c r="K33" s="67"/>
      <c r="L33" s="67"/>
      <c r="M33" s="67"/>
      <c r="N33" s="67"/>
    </row>
    <row r="34" spans="1:14" ht="16.5" customHeight="1">
      <c r="A34" s="31"/>
      <c r="B34" s="51"/>
      <c r="C34" s="45"/>
      <c r="D34" s="46"/>
      <c r="E34" s="46"/>
      <c r="F34" s="32"/>
      <c r="G34" s="31"/>
      <c r="H34" s="38"/>
      <c r="I34" s="38"/>
      <c r="J34" s="70"/>
      <c r="K34" s="70"/>
      <c r="L34" s="70"/>
      <c r="M34" s="70"/>
      <c r="N34" s="70"/>
    </row>
    <row r="35" spans="1:14" ht="16.5">
      <c r="A35" s="31"/>
      <c r="B35" s="45" t="s">
        <v>64</v>
      </c>
      <c r="C35" s="45"/>
      <c r="D35" s="46">
        <v>-4879</v>
      </c>
      <c r="E35" s="46"/>
      <c r="F35" s="66">
        <v>-2849</v>
      </c>
      <c r="G35" s="31"/>
      <c r="H35" s="67"/>
      <c r="I35" s="67"/>
      <c r="J35" s="67"/>
      <c r="K35" s="67"/>
      <c r="L35" s="67"/>
      <c r="M35" s="67"/>
      <c r="N35" s="67"/>
    </row>
    <row r="36" spans="1:14" ht="16.5">
      <c r="A36" s="31"/>
      <c r="B36" s="45" t="s">
        <v>65</v>
      </c>
      <c r="C36" s="45"/>
      <c r="D36" s="46">
        <v>620</v>
      </c>
      <c r="E36" s="46"/>
      <c r="F36" s="52">
        <v>120</v>
      </c>
      <c r="G36" s="31"/>
      <c r="H36" s="67"/>
      <c r="I36" s="67"/>
      <c r="J36" s="67"/>
      <c r="K36" s="67"/>
      <c r="L36" s="67"/>
      <c r="M36" s="67"/>
      <c r="N36" s="67"/>
    </row>
    <row r="37" spans="1:14" ht="16.5">
      <c r="A37" s="31"/>
      <c r="B37" s="45" t="s">
        <v>66</v>
      </c>
      <c r="C37" s="71"/>
      <c r="D37" s="46">
        <v>809</v>
      </c>
      <c r="E37" s="46"/>
      <c r="F37" s="66">
        <v>959</v>
      </c>
      <c r="G37" s="31"/>
      <c r="H37" s="67"/>
      <c r="I37" s="67"/>
      <c r="J37" s="67"/>
      <c r="K37" s="67"/>
      <c r="L37" s="67"/>
      <c r="M37" s="67"/>
      <c r="N37" s="67"/>
    </row>
    <row r="38" spans="1:14" ht="16.5">
      <c r="A38" s="31"/>
      <c r="B38" s="45"/>
      <c r="C38" s="31"/>
      <c r="D38" s="63"/>
      <c r="E38" s="46"/>
      <c r="F38" s="72"/>
      <c r="G38" s="31"/>
      <c r="H38" s="67"/>
      <c r="I38" s="67"/>
      <c r="J38" s="67"/>
      <c r="K38" s="67"/>
      <c r="L38" s="67"/>
      <c r="M38" s="67"/>
      <c r="N38" s="67"/>
    </row>
    <row r="39" spans="1:14" ht="16.5">
      <c r="A39" s="31"/>
      <c r="B39" s="73" t="s">
        <v>67</v>
      </c>
      <c r="C39" s="31"/>
      <c r="D39" s="60"/>
      <c r="E39" s="46"/>
      <c r="F39" s="67"/>
      <c r="G39" s="31"/>
      <c r="H39" s="67"/>
      <c r="I39" s="67"/>
      <c r="J39" s="67"/>
      <c r="K39" s="67"/>
      <c r="L39" s="67"/>
      <c r="M39" s="67"/>
      <c r="N39" s="67"/>
    </row>
    <row r="40" spans="1:14" ht="17.25" customHeight="1" thickBot="1">
      <c r="A40" s="31"/>
      <c r="B40" s="74" t="s">
        <v>68</v>
      </c>
      <c r="C40" s="74"/>
      <c r="D40" s="75">
        <f>SUM(D33:D38)</f>
        <v>20333</v>
      </c>
      <c r="E40" s="69"/>
      <c r="F40" s="76">
        <f>SUM(F33:F38)</f>
        <v>-4448</v>
      </c>
      <c r="G40" s="31"/>
      <c r="H40" s="67"/>
      <c r="I40" s="67"/>
      <c r="J40" s="67"/>
      <c r="K40" s="67"/>
      <c r="L40" s="67"/>
      <c r="M40" s="67"/>
      <c r="N40" s="67"/>
    </row>
    <row r="41" spans="1:14" ht="19.5" customHeight="1">
      <c r="A41" s="31"/>
      <c r="B41" s="77"/>
      <c r="C41" s="77"/>
      <c r="D41" s="69"/>
      <c r="E41" s="69"/>
      <c r="F41" s="67"/>
      <c r="G41" s="31"/>
      <c r="H41" s="67"/>
      <c r="I41" s="67"/>
      <c r="J41" s="67"/>
      <c r="K41" s="67"/>
      <c r="L41" s="67"/>
      <c r="M41" s="67"/>
      <c r="N41" s="67"/>
    </row>
    <row r="42" spans="1:14" ht="19.5" customHeight="1">
      <c r="A42" s="31"/>
      <c r="B42" s="77"/>
      <c r="C42" s="77"/>
      <c r="D42" s="69"/>
      <c r="E42" s="69"/>
      <c r="F42" s="67"/>
      <c r="G42" s="31"/>
      <c r="H42" s="67"/>
      <c r="I42" s="67"/>
      <c r="J42" s="67"/>
      <c r="K42" s="67"/>
      <c r="L42" s="67"/>
      <c r="M42" s="67"/>
      <c r="N42" s="67"/>
    </row>
    <row r="43" spans="1:14" ht="19.5" customHeight="1">
      <c r="A43" s="31"/>
      <c r="B43" s="77"/>
      <c r="C43" s="77"/>
      <c r="D43" s="69"/>
      <c r="E43" s="69"/>
      <c r="F43" s="67"/>
      <c r="G43" s="31"/>
      <c r="H43" s="67"/>
      <c r="I43" s="67"/>
      <c r="J43" s="67"/>
      <c r="K43" s="67"/>
      <c r="L43" s="67"/>
      <c r="M43" s="67"/>
      <c r="N43" s="67"/>
    </row>
    <row r="44" spans="1:14" ht="19.5" customHeight="1">
      <c r="A44" s="31"/>
      <c r="B44" s="77"/>
      <c r="C44" s="77"/>
      <c r="D44" s="69"/>
      <c r="E44" s="69"/>
      <c r="F44" s="67"/>
      <c r="G44" s="31"/>
      <c r="H44" s="67"/>
      <c r="I44" s="67"/>
      <c r="J44" s="67"/>
      <c r="K44" s="67"/>
      <c r="L44" s="67"/>
      <c r="M44" s="67"/>
      <c r="N44" s="67"/>
    </row>
    <row r="45" spans="1:14" ht="16.5">
      <c r="A45" s="31"/>
      <c r="C45" s="45"/>
      <c r="D45" s="69"/>
      <c r="E45" s="69"/>
      <c r="F45" s="67"/>
      <c r="G45" s="31"/>
      <c r="H45" s="67"/>
      <c r="I45" s="67"/>
      <c r="J45" s="67"/>
      <c r="K45" s="67"/>
      <c r="L45" s="67"/>
      <c r="M45" s="67"/>
      <c r="N45" s="67"/>
    </row>
    <row r="46" spans="1:14" ht="16.5">
      <c r="A46" s="31" t="s">
        <v>69</v>
      </c>
      <c r="B46" s="78"/>
      <c r="C46" s="45"/>
      <c r="D46" s="69"/>
      <c r="E46" s="69"/>
      <c r="F46" s="67"/>
      <c r="G46" s="31"/>
      <c r="H46" s="67"/>
      <c r="I46" s="67"/>
      <c r="J46" s="67"/>
      <c r="K46" s="67"/>
      <c r="L46" s="67"/>
      <c r="M46" s="67"/>
      <c r="N46" s="67"/>
    </row>
    <row r="47" spans="1:14" ht="16.5">
      <c r="A47" s="31" t="s">
        <v>70</v>
      </c>
      <c r="B47" s="78"/>
      <c r="C47" s="45"/>
      <c r="D47" s="69"/>
      <c r="E47" s="69"/>
      <c r="F47" s="67"/>
      <c r="G47" s="31"/>
      <c r="H47" s="67"/>
      <c r="I47" s="67"/>
      <c r="J47" s="67"/>
      <c r="K47" s="67"/>
      <c r="L47" s="67"/>
      <c r="M47" s="67"/>
      <c r="N47" s="67"/>
    </row>
    <row r="48" spans="1:14" ht="16.5">
      <c r="A48" s="31" t="s">
        <v>71</v>
      </c>
      <c r="B48" s="45"/>
      <c r="C48" s="45"/>
      <c r="D48" s="46"/>
      <c r="E48" s="46"/>
      <c r="F48" s="32"/>
      <c r="G48" s="31"/>
      <c r="H48" s="38"/>
      <c r="I48" s="38"/>
      <c r="J48" s="38"/>
      <c r="K48" s="38"/>
      <c r="L48" s="38"/>
      <c r="M48" s="38"/>
      <c r="N48" s="38"/>
    </row>
    <row r="49" spans="1:14" ht="16.5">
      <c r="A49" s="30" t="s">
        <v>72</v>
      </c>
      <c r="B49" s="45"/>
      <c r="C49" s="45"/>
      <c r="D49" s="46"/>
      <c r="E49" s="46"/>
      <c r="F49" s="32"/>
      <c r="G49" s="31"/>
      <c r="H49" s="38"/>
      <c r="I49" s="38"/>
      <c r="J49" s="38"/>
      <c r="K49" s="38"/>
      <c r="L49" s="38"/>
      <c r="M49" s="38"/>
      <c r="N49" s="38"/>
    </row>
    <row r="50" spans="1:14" ht="16.5">
      <c r="A50" s="31"/>
      <c r="B50" s="45"/>
      <c r="C50" s="79"/>
      <c r="D50" s="46"/>
      <c r="E50" s="46"/>
      <c r="F50" s="32"/>
      <c r="G50" s="31"/>
      <c r="H50" s="38"/>
      <c r="I50" s="38"/>
      <c r="J50" s="38"/>
      <c r="K50" s="38"/>
      <c r="L50" s="38"/>
      <c r="M50" s="38"/>
      <c r="N50" s="38"/>
    </row>
    <row r="51" spans="1:14" ht="16.5" customHeight="1">
      <c r="A51" s="31"/>
      <c r="B51" s="31"/>
      <c r="C51" s="31"/>
      <c r="D51" s="46"/>
      <c r="E51" s="46"/>
      <c r="F51" s="32"/>
      <c r="G51" s="31"/>
      <c r="H51" s="38"/>
      <c r="I51" s="38"/>
      <c r="J51" s="38"/>
      <c r="K51" s="38"/>
      <c r="L51" s="38"/>
      <c r="M51" s="38"/>
      <c r="N51" s="38"/>
    </row>
    <row r="52" spans="1:14" ht="16.5">
      <c r="A52" s="31"/>
      <c r="B52" s="51" t="s">
        <v>73</v>
      </c>
      <c r="C52" s="80"/>
      <c r="D52" s="46">
        <v>-3933</v>
      </c>
      <c r="E52" s="46"/>
      <c r="F52" s="66">
        <v>-2984</v>
      </c>
      <c r="G52" s="31"/>
      <c r="H52" s="67"/>
      <c r="I52" s="67"/>
      <c r="J52" s="67"/>
      <c r="K52" s="67"/>
      <c r="L52" s="67"/>
      <c r="M52" s="67"/>
      <c r="N52" s="67"/>
    </row>
    <row r="53" spans="1:14" ht="18" customHeight="1">
      <c r="A53" s="31"/>
      <c r="B53" s="55" t="s">
        <v>74</v>
      </c>
      <c r="C53" s="55"/>
      <c r="G53" s="31"/>
      <c r="H53" s="67"/>
      <c r="I53" s="67"/>
      <c r="J53" s="67"/>
      <c r="K53" s="67"/>
      <c r="L53" s="67"/>
      <c r="M53" s="67"/>
      <c r="N53" s="67"/>
    </row>
    <row r="54" spans="1:14" ht="18" customHeight="1">
      <c r="A54" s="31"/>
      <c r="B54" s="50" t="s">
        <v>75</v>
      </c>
      <c r="C54" s="50"/>
      <c r="D54" s="45">
        <v>571</v>
      </c>
      <c r="E54" s="31"/>
      <c r="F54" s="49">
        <v>8137</v>
      </c>
      <c r="G54" s="31"/>
      <c r="H54" s="67"/>
      <c r="I54" s="67"/>
      <c r="J54" s="67"/>
      <c r="K54" s="67"/>
      <c r="L54" s="67"/>
      <c r="M54" s="67"/>
      <c r="N54" s="67"/>
    </row>
    <row r="55" spans="1:14" ht="18" customHeight="1">
      <c r="A55" s="31"/>
      <c r="B55" s="50" t="s">
        <v>76</v>
      </c>
      <c r="C55" s="50"/>
      <c r="D55" s="82">
        <v>-7238</v>
      </c>
      <c r="E55" s="46"/>
      <c r="F55" s="49">
        <v>-13421</v>
      </c>
      <c r="G55" s="31"/>
      <c r="H55" s="67"/>
      <c r="I55" s="67"/>
      <c r="J55" s="67"/>
      <c r="K55" s="67"/>
      <c r="L55" s="67"/>
      <c r="M55" s="67"/>
      <c r="N55" s="67"/>
    </row>
    <row r="56" spans="1:14" ht="18" customHeight="1">
      <c r="A56" s="31"/>
      <c r="B56" s="50" t="s">
        <v>77</v>
      </c>
      <c r="C56" s="50"/>
      <c r="D56" s="82">
        <v>2614</v>
      </c>
      <c r="E56" s="46"/>
      <c r="F56" s="49">
        <v>1559</v>
      </c>
      <c r="G56" s="31"/>
      <c r="H56" s="67"/>
      <c r="I56" s="67"/>
      <c r="J56" s="67"/>
      <c r="K56" s="67"/>
      <c r="L56" s="67"/>
      <c r="M56" s="67"/>
      <c r="N56" s="67"/>
    </row>
    <row r="57" spans="1:14" ht="21.75" customHeight="1">
      <c r="A57" s="31"/>
      <c r="B57" s="55" t="s">
        <v>78</v>
      </c>
      <c r="C57" s="55"/>
      <c r="D57" s="83">
        <v>6</v>
      </c>
      <c r="E57" s="46"/>
      <c r="F57" s="49">
        <v>38</v>
      </c>
      <c r="G57" s="31"/>
      <c r="H57" s="69"/>
      <c r="I57" s="69"/>
      <c r="J57" s="69"/>
      <c r="K57" s="69"/>
      <c r="L57" s="69"/>
      <c r="M57" s="69"/>
      <c r="N57" s="69"/>
    </row>
    <row r="58" spans="1:14" ht="16.5">
      <c r="A58" s="31"/>
      <c r="B58" s="50"/>
      <c r="C58" s="45"/>
      <c r="D58" s="63"/>
      <c r="E58" s="60"/>
      <c r="F58" s="68"/>
      <c r="G58" s="31"/>
      <c r="H58" s="38"/>
      <c r="I58" s="38"/>
      <c r="J58" s="38"/>
      <c r="K58" s="38"/>
      <c r="L58" s="38"/>
      <c r="M58" s="38"/>
      <c r="N58" s="38"/>
    </row>
    <row r="59" spans="1:14" ht="16.5">
      <c r="A59" s="31"/>
      <c r="B59" s="50"/>
      <c r="C59" s="45"/>
      <c r="D59" s="60"/>
      <c r="E59" s="60"/>
      <c r="F59" s="38"/>
      <c r="G59" s="31"/>
      <c r="H59" s="38"/>
      <c r="I59" s="38"/>
      <c r="J59" s="38"/>
      <c r="K59" s="38"/>
      <c r="L59" s="38"/>
      <c r="M59" s="38"/>
      <c r="N59" s="38"/>
    </row>
    <row r="60" spans="1:14" ht="17.25" thickBot="1">
      <c r="A60" s="31"/>
      <c r="B60" s="84" t="s">
        <v>79</v>
      </c>
      <c r="C60" s="78"/>
      <c r="D60" s="75">
        <f>SUM(D52:D57)</f>
        <v>-7980</v>
      </c>
      <c r="E60" s="69"/>
      <c r="F60" s="76">
        <f>SUM(F52:F57)</f>
        <v>-6671</v>
      </c>
      <c r="G60" s="31"/>
      <c r="H60" s="67"/>
      <c r="I60" s="67"/>
      <c r="J60" s="67"/>
      <c r="K60" s="67"/>
      <c r="L60" s="67"/>
      <c r="M60" s="67"/>
      <c r="N60" s="67"/>
    </row>
    <row r="61" spans="1:14" ht="16.5">
      <c r="A61" s="31"/>
      <c r="B61" s="78"/>
      <c r="C61" s="78"/>
      <c r="D61" s="69"/>
      <c r="E61" s="69"/>
      <c r="F61" s="67"/>
      <c r="G61" s="31"/>
      <c r="H61" s="67"/>
      <c r="I61" s="67"/>
      <c r="J61" s="67"/>
      <c r="K61" s="67"/>
      <c r="L61" s="67"/>
      <c r="M61" s="67"/>
      <c r="N61" s="67"/>
    </row>
    <row r="62" spans="1:14" ht="16.5">
      <c r="A62" s="31"/>
      <c r="B62" s="45"/>
      <c r="C62" s="45"/>
      <c r="D62" s="46"/>
      <c r="E62" s="46"/>
      <c r="F62" s="32"/>
      <c r="G62" s="31"/>
      <c r="H62" s="38"/>
      <c r="I62" s="38"/>
      <c r="J62" s="38"/>
      <c r="K62" s="38"/>
      <c r="L62" s="38"/>
      <c r="M62" s="38"/>
      <c r="N62" s="38"/>
    </row>
    <row r="63" spans="1:14" ht="16.5">
      <c r="A63" s="30" t="s">
        <v>80</v>
      </c>
      <c r="B63" s="45"/>
      <c r="C63" s="45"/>
      <c r="D63" s="46"/>
      <c r="E63" s="46"/>
      <c r="F63" s="32"/>
      <c r="G63" s="31"/>
      <c r="H63" s="38"/>
      <c r="I63" s="38"/>
      <c r="J63" s="38"/>
      <c r="K63" s="38"/>
      <c r="L63" s="38"/>
      <c r="M63" s="38"/>
      <c r="N63" s="38"/>
    </row>
    <row r="64" spans="1:14" ht="16.5">
      <c r="A64" s="31"/>
      <c r="B64" s="45"/>
      <c r="C64" s="45"/>
      <c r="D64" s="46"/>
      <c r="E64" s="46"/>
      <c r="F64" s="32"/>
      <c r="G64" s="31"/>
      <c r="H64" s="38"/>
      <c r="I64" s="38"/>
      <c r="J64" s="38"/>
      <c r="K64" s="38"/>
      <c r="L64" s="38"/>
      <c r="M64" s="38"/>
      <c r="N64" s="38"/>
    </row>
    <row r="65" spans="1:14" ht="16.5">
      <c r="A65" s="31"/>
      <c r="B65" s="45" t="s">
        <v>81</v>
      </c>
      <c r="C65" s="45"/>
      <c r="D65" s="46"/>
      <c r="E65" s="46"/>
      <c r="F65" s="32"/>
      <c r="G65" s="31"/>
      <c r="H65" s="38"/>
      <c r="I65" s="38"/>
      <c r="J65" s="38"/>
      <c r="K65" s="38"/>
      <c r="L65" s="38"/>
      <c r="M65" s="38"/>
      <c r="N65" s="38"/>
    </row>
    <row r="66" spans="1:14" ht="16.5">
      <c r="A66" s="31"/>
      <c r="B66" s="85" t="s">
        <v>82</v>
      </c>
      <c r="C66" s="45"/>
      <c r="D66" s="86">
        <v>851</v>
      </c>
      <c r="E66" s="46"/>
      <c r="F66" s="45">
        <v>1080</v>
      </c>
      <c r="G66" s="31"/>
      <c r="H66" s="38"/>
      <c r="I66" s="38"/>
      <c r="J66" s="38"/>
      <c r="K66" s="38"/>
      <c r="L66" s="38"/>
      <c r="M66" s="38"/>
      <c r="N66" s="38"/>
    </row>
    <row r="67" spans="1:14" ht="16.5">
      <c r="A67" s="31"/>
      <c r="B67" s="45" t="s">
        <v>83</v>
      </c>
      <c r="C67" s="45"/>
      <c r="D67" s="67">
        <v>-57670</v>
      </c>
      <c r="E67" s="46"/>
      <c r="F67" s="67">
        <v>-30841</v>
      </c>
      <c r="G67" s="39"/>
      <c r="H67" s="67"/>
      <c r="I67" s="67"/>
      <c r="J67" s="67"/>
      <c r="K67" s="67"/>
      <c r="L67" s="67"/>
      <c r="M67" s="67"/>
      <c r="N67" s="67"/>
    </row>
    <row r="68" spans="1:14" ht="16.5">
      <c r="A68" s="31"/>
      <c r="B68" s="45" t="s">
        <v>84</v>
      </c>
      <c r="C68" s="45"/>
      <c r="D68" s="46">
        <v>47345</v>
      </c>
      <c r="E68" s="46"/>
      <c r="F68" s="67">
        <v>31846</v>
      </c>
      <c r="G68" s="39"/>
      <c r="H68" s="67"/>
      <c r="I68" s="67"/>
      <c r="J68" s="67"/>
      <c r="K68" s="67"/>
      <c r="L68" s="67"/>
      <c r="M68" s="67"/>
      <c r="N68" s="67"/>
    </row>
    <row r="69" spans="1:14" ht="16.5">
      <c r="A69" s="31"/>
      <c r="B69" s="45" t="s">
        <v>85</v>
      </c>
      <c r="C69" s="45"/>
      <c r="D69" s="46">
        <v>188</v>
      </c>
      <c r="E69" s="46"/>
      <c r="F69" s="209">
        <v>0</v>
      </c>
      <c r="G69" s="39"/>
      <c r="H69" s="67"/>
      <c r="I69" s="67"/>
      <c r="J69" s="67"/>
      <c r="K69" s="67"/>
      <c r="L69" s="67"/>
      <c r="M69" s="67"/>
      <c r="N69" s="67"/>
    </row>
    <row r="70" spans="1:14" ht="16.5">
      <c r="A70" s="31"/>
      <c r="B70" s="45" t="s">
        <v>86</v>
      </c>
      <c r="C70" s="45"/>
      <c r="D70" s="46">
        <f>-64-25</f>
        <v>-89</v>
      </c>
      <c r="E70" s="46"/>
      <c r="F70" s="67">
        <v>-45</v>
      </c>
      <c r="G70" s="39"/>
      <c r="H70" s="67"/>
      <c r="I70" s="67"/>
      <c r="J70" s="67"/>
      <c r="K70" s="67"/>
      <c r="L70" s="67"/>
      <c r="M70" s="67"/>
      <c r="N70" s="67"/>
    </row>
    <row r="71" spans="1:14" ht="16.5">
      <c r="A71" s="31"/>
      <c r="B71" s="45" t="s">
        <v>87</v>
      </c>
      <c r="C71" s="45"/>
      <c r="D71" s="46">
        <v>-985</v>
      </c>
      <c r="E71" s="46"/>
      <c r="F71" s="67">
        <v>-1717</v>
      </c>
      <c r="G71" s="39"/>
      <c r="H71" s="67"/>
      <c r="I71" s="67"/>
      <c r="J71" s="67"/>
      <c r="K71" s="67"/>
      <c r="L71" s="67"/>
      <c r="M71" s="67"/>
      <c r="N71" s="67"/>
    </row>
    <row r="72" spans="1:14" ht="16.5">
      <c r="A72" s="31"/>
      <c r="B72" s="45"/>
      <c r="C72" s="45"/>
      <c r="D72" s="63"/>
      <c r="E72" s="60"/>
      <c r="F72" s="68"/>
      <c r="G72" s="39"/>
      <c r="H72" s="38"/>
      <c r="I72" s="38"/>
      <c r="J72" s="38"/>
      <c r="K72" s="38"/>
      <c r="L72" s="38"/>
      <c r="M72" s="38"/>
      <c r="N72" s="38"/>
    </row>
    <row r="73" spans="1:14" ht="16.5" customHeight="1">
      <c r="A73" s="31"/>
      <c r="B73" s="30" t="s">
        <v>88</v>
      </c>
      <c r="D73" s="46"/>
      <c r="E73" s="60"/>
      <c r="F73" s="32"/>
      <c r="G73" s="31"/>
      <c r="H73" s="38"/>
      <c r="I73" s="38"/>
      <c r="J73" s="38"/>
      <c r="K73" s="38"/>
      <c r="L73" s="38"/>
      <c r="M73" s="38"/>
      <c r="N73" s="38"/>
    </row>
    <row r="74" spans="1:14" ht="17.25" thickBot="1">
      <c r="A74" s="31"/>
      <c r="B74" s="87" t="s">
        <v>89</v>
      </c>
      <c r="C74" s="87"/>
      <c r="D74" s="75">
        <f>SUM(D66:D72)</f>
        <v>-10360</v>
      </c>
      <c r="E74" s="69"/>
      <c r="F74" s="75">
        <f>SUM(F66:F72)</f>
        <v>323</v>
      </c>
      <c r="G74" s="31"/>
      <c r="H74" s="67"/>
      <c r="I74" s="67"/>
      <c r="J74" s="67"/>
      <c r="K74" s="67"/>
      <c r="L74" s="67"/>
      <c r="M74" s="67"/>
      <c r="N74" s="67"/>
    </row>
    <row r="75" spans="1:14" ht="16.5">
      <c r="A75" s="31"/>
      <c r="B75" s="45"/>
      <c r="C75" s="45"/>
      <c r="D75" s="46"/>
      <c r="E75" s="46"/>
      <c r="F75" s="32"/>
      <c r="G75" s="31"/>
      <c r="H75" s="38"/>
      <c r="I75" s="38"/>
      <c r="J75" s="38"/>
      <c r="K75" s="38"/>
      <c r="L75" s="38"/>
      <c r="M75" s="38"/>
      <c r="N75" s="38"/>
    </row>
    <row r="76" spans="1:14" ht="16.5">
      <c r="A76" s="30" t="s">
        <v>90</v>
      </c>
      <c r="B76" s="45"/>
      <c r="C76" s="45"/>
      <c r="D76" s="46"/>
      <c r="E76" s="46"/>
      <c r="F76" s="32"/>
      <c r="G76" s="31"/>
      <c r="H76" s="38"/>
      <c r="I76" s="38"/>
      <c r="J76" s="38"/>
      <c r="K76" s="38"/>
      <c r="L76" s="38"/>
      <c r="M76" s="38"/>
      <c r="N76" s="38"/>
    </row>
    <row r="77" spans="1:14" ht="16.5">
      <c r="A77" s="30" t="s">
        <v>91</v>
      </c>
      <c r="B77" s="45"/>
      <c r="C77" s="45"/>
      <c r="D77" s="58">
        <f>+D74+D60+D40</f>
        <v>1993</v>
      </c>
      <c r="E77" s="58"/>
      <c r="F77" s="58">
        <f>+F74+F60+F40</f>
        <v>-10796</v>
      </c>
      <c r="G77" s="31"/>
      <c r="H77" s="48"/>
      <c r="I77" s="48"/>
      <c r="J77" s="48"/>
      <c r="K77" s="48"/>
      <c r="L77" s="48"/>
      <c r="M77" s="48"/>
      <c r="N77" s="48"/>
    </row>
    <row r="78" spans="1:14" ht="16.5">
      <c r="A78" s="31"/>
      <c r="B78" s="45"/>
      <c r="C78" s="45"/>
      <c r="D78" s="46"/>
      <c r="E78" s="46"/>
      <c r="F78" s="32"/>
      <c r="G78" s="31"/>
      <c r="H78" s="38"/>
      <c r="I78" s="38"/>
      <c r="J78" s="38"/>
      <c r="K78" s="38"/>
      <c r="L78" s="38"/>
      <c r="M78" s="38"/>
      <c r="N78" s="38"/>
    </row>
    <row r="79" spans="1:14" ht="16.5">
      <c r="A79" s="30" t="s">
        <v>92</v>
      </c>
      <c r="B79" s="45"/>
      <c r="C79" s="45"/>
      <c r="D79" s="46"/>
      <c r="E79" s="46"/>
      <c r="F79" s="32"/>
      <c r="G79" s="31"/>
      <c r="H79" s="38"/>
      <c r="I79" s="38"/>
      <c r="J79" s="38"/>
      <c r="K79" s="38"/>
      <c r="L79" s="38"/>
      <c r="M79" s="38"/>
      <c r="N79" s="38"/>
    </row>
    <row r="80" spans="1:14" ht="16.5">
      <c r="A80" s="30" t="s">
        <v>93</v>
      </c>
      <c r="B80" s="45"/>
      <c r="C80" s="88">
        <v>1</v>
      </c>
      <c r="D80" s="46">
        <f>+'[3]Note CFS'!D16</f>
        <v>68809</v>
      </c>
      <c r="E80" s="46"/>
      <c r="F80" s="66">
        <f>+'[3]Note CFS'!F16</f>
        <v>77833</v>
      </c>
      <c r="G80" s="31"/>
      <c r="H80" s="67"/>
      <c r="I80" s="67"/>
      <c r="J80" s="67"/>
      <c r="K80" s="67"/>
      <c r="L80" s="67"/>
      <c r="M80" s="67"/>
      <c r="N80" s="67"/>
    </row>
    <row r="81" spans="1:14" ht="16.5">
      <c r="A81" s="31"/>
      <c r="B81" s="45"/>
      <c r="C81" s="89"/>
      <c r="D81" s="63"/>
      <c r="E81" s="60"/>
      <c r="F81" s="68"/>
      <c r="G81" s="31"/>
      <c r="H81" s="38"/>
      <c r="I81" s="38"/>
      <c r="J81" s="38"/>
      <c r="K81" s="38"/>
      <c r="L81" s="38"/>
      <c r="M81" s="38"/>
      <c r="N81" s="38"/>
    </row>
    <row r="82" spans="1:14" ht="16.5">
      <c r="A82" s="30" t="s">
        <v>94</v>
      </c>
      <c r="B82" s="45"/>
      <c r="C82" s="89"/>
      <c r="D82" s="46"/>
      <c r="E82" s="60"/>
      <c r="F82" s="32"/>
      <c r="G82" s="31"/>
      <c r="H82" s="38"/>
      <c r="I82" s="38"/>
      <c r="J82" s="38"/>
      <c r="K82" s="38"/>
      <c r="L82" s="38"/>
      <c r="M82" s="38"/>
      <c r="N82" s="38"/>
    </row>
    <row r="83" spans="1:14" ht="17.25" thickBot="1">
      <c r="A83" s="30" t="s">
        <v>95</v>
      </c>
      <c r="B83" s="45"/>
      <c r="C83" s="88">
        <v>2</v>
      </c>
      <c r="D83" s="75">
        <f>SUM(D76:D81)</f>
        <v>70802</v>
      </c>
      <c r="E83" s="69"/>
      <c r="F83" s="90">
        <f>SUM(F76:F81)</f>
        <v>67037</v>
      </c>
      <c r="G83" s="31"/>
      <c r="H83" s="48"/>
      <c r="I83" s="48"/>
      <c r="J83" s="48"/>
      <c r="K83" s="48"/>
      <c r="L83" s="48"/>
      <c r="M83" s="48"/>
      <c r="N83" s="48"/>
    </row>
    <row r="84" spans="1:14" ht="16.5">
      <c r="A84" s="31"/>
      <c r="B84" s="45"/>
      <c r="C84" s="45"/>
      <c r="D84" s="46"/>
      <c r="E84" s="60"/>
      <c r="F84" s="32"/>
      <c r="G84" s="31"/>
      <c r="H84" s="38"/>
      <c r="I84" s="38"/>
      <c r="J84" s="70"/>
      <c r="K84" s="70"/>
      <c r="L84" s="70"/>
      <c r="M84" s="70"/>
      <c r="N84" s="70"/>
    </row>
    <row r="85" spans="1:14" ht="16.5">
      <c r="A85" s="31"/>
      <c r="B85" s="45"/>
      <c r="C85" s="45"/>
      <c r="D85" s="46"/>
      <c r="E85" s="46"/>
      <c r="F85" s="47"/>
      <c r="G85" s="31"/>
      <c r="H85" s="38"/>
      <c r="I85" s="38"/>
      <c r="J85" s="70"/>
      <c r="K85" s="70"/>
      <c r="L85" s="70"/>
      <c r="M85" s="70"/>
      <c r="N85" s="70"/>
    </row>
    <row r="86" spans="1:14" ht="16.5">
      <c r="A86" s="31"/>
      <c r="B86" s="45"/>
      <c r="C86" s="45"/>
      <c r="D86" s="46"/>
      <c r="E86" s="46"/>
      <c r="F86" s="47"/>
      <c r="G86" s="31"/>
      <c r="H86" s="38"/>
      <c r="I86" s="38"/>
      <c r="J86" s="70"/>
      <c r="K86" s="70"/>
      <c r="L86" s="70"/>
      <c r="M86" s="70"/>
      <c r="N86" s="70"/>
    </row>
    <row r="87" spans="1:14" ht="16.5">
      <c r="A87" s="31"/>
      <c r="B87" s="45"/>
      <c r="C87" s="45"/>
      <c r="D87" s="46"/>
      <c r="E87" s="46"/>
      <c r="F87" s="32"/>
      <c r="G87" s="31"/>
      <c r="H87" s="38"/>
      <c r="I87" s="38"/>
      <c r="J87" s="70"/>
      <c r="K87" s="70"/>
      <c r="L87" s="70"/>
      <c r="M87" s="70"/>
      <c r="N87" s="70"/>
    </row>
    <row r="88" spans="1:14" ht="16.5">
      <c r="A88" s="31"/>
      <c r="B88" s="45"/>
      <c r="C88" s="45"/>
      <c r="D88" s="46"/>
      <c r="E88" s="46"/>
      <c r="F88" s="32"/>
      <c r="G88" s="31"/>
      <c r="H88" s="38"/>
      <c r="I88" s="38"/>
      <c r="J88" s="70"/>
      <c r="K88" s="70"/>
      <c r="L88" s="70"/>
      <c r="M88" s="70"/>
      <c r="N88" s="70"/>
    </row>
    <row r="89" spans="1:14" ht="16.5">
      <c r="A89" s="31" t="s">
        <v>69</v>
      </c>
      <c r="B89" s="45"/>
      <c r="C89" s="45"/>
      <c r="D89" s="46"/>
      <c r="E89" s="46"/>
      <c r="F89" s="32"/>
      <c r="G89" s="31"/>
      <c r="H89" s="38"/>
      <c r="I89" s="38"/>
      <c r="J89" s="70"/>
      <c r="K89" s="70"/>
      <c r="L89" s="70"/>
      <c r="M89" s="70"/>
      <c r="N89" s="70"/>
    </row>
    <row r="90" spans="1:14" ht="16.5">
      <c r="A90" s="31" t="s">
        <v>70</v>
      </c>
      <c r="B90" s="45"/>
      <c r="C90" s="45"/>
      <c r="D90" s="46"/>
      <c r="E90" s="46"/>
      <c r="F90" s="32"/>
      <c r="G90" s="31"/>
      <c r="H90" s="38"/>
      <c r="I90" s="38"/>
      <c r="J90" s="70"/>
      <c r="K90" s="70"/>
      <c r="L90" s="70"/>
      <c r="M90" s="70"/>
      <c r="N90" s="70"/>
    </row>
    <row r="91" spans="1:14" ht="16.5">
      <c r="A91" s="31" t="s">
        <v>71</v>
      </c>
      <c r="B91" s="45"/>
      <c r="C91" s="45"/>
      <c r="D91" s="46"/>
      <c r="E91" s="46"/>
      <c r="F91" s="32"/>
      <c r="G91" s="31"/>
      <c r="H91" s="38"/>
      <c r="I91" s="38"/>
      <c r="J91" s="70"/>
      <c r="K91" s="70"/>
      <c r="L91" s="70"/>
      <c r="M91" s="70"/>
      <c r="N91" s="70"/>
    </row>
    <row r="92" spans="2:14" ht="16.5">
      <c r="B92" s="31"/>
      <c r="C92" s="31"/>
      <c r="D92" s="31"/>
      <c r="E92" s="31"/>
      <c r="F92" s="31"/>
      <c r="G92" s="31"/>
      <c r="H92" s="48"/>
      <c r="I92" s="48"/>
      <c r="J92" s="48"/>
      <c r="K92" s="48"/>
      <c r="L92" s="48"/>
      <c r="M92" s="48"/>
      <c r="N92" s="48"/>
    </row>
    <row r="93" spans="1:14" ht="16.5">
      <c r="A93" s="31"/>
      <c r="B93" s="31"/>
      <c r="C93" s="31"/>
      <c r="D93" s="31"/>
      <c r="E93" s="31"/>
      <c r="F93" s="31"/>
      <c r="G93" s="31"/>
      <c r="H93" s="48"/>
      <c r="I93" s="48"/>
      <c r="J93" s="48"/>
      <c r="K93" s="48"/>
      <c r="L93" s="48"/>
      <c r="M93" s="48"/>
      <c r="N93" s="48"/>
    </row>
    <row r="94" spans="1:14" ht="16.5">
      <c r="A94" s="31"/>
      <c r="B94" s="31"/>
      <c r="C94" s="31"/>
      <c r="D94" s="31"/>
      <c r="E94" s="31"/>
      <c r="F94" s="31"/>
      <c r="G94" s="31"/>
      <c r="H94" s="48"/>
      <c r="I94" s="48"/>
      <c r="J94" s="48"/>
      <c r="K94" s="48"/>
      <c r="L94" s="48"/>
      <c r="M94" s="48"/>
      <c r="N94" s="48"/>
    </row>
    <row r="95" spans="1:14" ht="16.5">
      <c r="A95" s="91"/>
      <c r="B95" s="91"/>
      <c r="C95" s="91"/>
      <c r="D95" s="91"/>
      <c r="E95" s="91"/>
      <c r="F95" s="91"/>
      <c r="H95" s="48"/>
      <c r="I95" s="48"/>
      <c r="J95" s="48"/>
      <c r="K95" s="48"/>
      <c r="L95" s="48"/>
      <c r="M95" s="48"/>
      <c r="N95" s="48"/>
    </row>
    <row r="96" spans="1:14" ht="16.5">
      <c r="A96" s="91"/>
      <c r="B96" s="91"/>
      <c r="C96" s="91"/>
      <c r="D96" s="91"/>
      <c r="E96" s="91"/>
      <c r="F96" s="91"/>
      <c r="H96" s="48"/>
      <c r="I96" s="48"/>
      <c r="J96" s="48"/>
      <c r="K96" s="48"/>
      <c r="L96" s="48"/>
      <c r="M96" s="48"/>
      <c r="N96" s="48"/>
    </row>
    <row r="97" spans="1:14" ht="16.5">
      <c r="A97" s="91"/>
      <c r="B97" s="92"/>
      <c r="C97" s="92"/>
      <c r="D97" s="93"/>
      <c r="E97" s="93"/>
      <c r="F97" s="94"/>
      <c r="H97" s="48"/>
      <c r="I97" s="48"/>
      <c r="J97" s="48"/>
      <c r="K97" s="48"/>
      <c r="L97" s="48"/>
      <c r="M97" s="48"/>
      <c r="N97" s="48"/>
    </row>
    <row r="98" spans="2:8" ht="13.5">
      <c r="B98" s="95"/>
      <c r="C98" s="95"/>
      <c r="D98" s="96"/>
      <c r="E98" s="96"/>
      <c r="H98" s="70"/>
    </row>
    <row r="99" spans="2:8" ht="13.5">
      <c r="B99" s="95"/>
      <c r="C99" s="95"/>
      <c r="D99" s="96"/>
      <c r="E99" s="96"/>
      <c r="H99" s="70"/>
    </row>
    <row r="100" spans="2:8" ht="13.5">
      <c r="B100" s="95"/>
      <c r="C100" s="95"/>
      <c r="D100" s="96"/>
      <c r="E100" s="96"/>
      <c r="H100" s="70"/>
    </row>
    <row r="101" spans="2:8" ht="13.5">
      <c r="B101" s="95"/>
      <c r="C101" s="95"/>
      <c r="D101" s="96"/>
      <c r="E101" s="96"/>
      <c r="H101" s="70"/>
    </row>
    <row r="102" spans="2:8" ht="13.5">
      <c r="B102" s="95"/>
      <c r="C102" s="95"/>
      <c r="D102" s="96"/>
      <c r="E102" s="96"/>
      <c r="H102" s="70"/>
    </row>
    <row r="103" spans="2:8" ht="13.5">
      <c r="B103" s="95"/>
      <c r="C103" s="95"/>
      <c r="D103" s="96"/>
      <c r="E103" s="96"/>
      <c r="H103" s="70"/>
    </row>
    <row r="104" spans="2:8" ht="13.5">
      <c r="B104" s="95"/>
      <c r="C104" s="95"/>
      <c r="D104" s="96"/>
      <c r="E104" s="96"/>
      <c r="H104" s="70"/>
    </row>
    <row r="105" spans="2:8" ht="13.5">
      <c r="B105" s="95"/>
      <c r="C105" s="95"/>
      <c r="D105" s="96"/>
      <c r="E105" s="96"/>
      <c r="H105" s="70"/>
    </row>
    <row r="106" spans="2:8" ht="13.5">
      <c r="B106" s="95"/>
      <c r="C106" s="95"/>
      <c r="D106" s="96"/>
      <c r="E106" s="96"/>
      <c r="H106" s="70"/>
    </row>
    <row r="107" spans="2:8" ht="13.5">
      <c r="B107" s="95"/>
      <c r="C107" s="95"/>
      <c r="D107" s="95"/>
      <c r="E107" s="95"/>
      <c r="H107" s="70"/>
    </row>
    <row r="108" spans="2:8" ht="13.5">
      <c r="B108" s="95"/>
      <c r="C108" s="95"/>
      <c r="D108" s="95"/>
      <c r="E108" s="95"/>
      <c r="H108" s="70"/>
    </row>
    <row r="109" spans="2:8" ht="13.5">
      <c r="B109" s="95"/>
      <c r="C109" s="95"/>
      <c r="D109" s="95"/>
      <c r="E109" s="95"/>
      <c r="H109" s="70"/>
    </row>
    <row r="110" spans="2:8" ht="13.5">
      <c r="B110" s="95"/>
      <c r="C110" s="95"/>
      <c r="D110" s="95"/>
      <c r="E110" s="95"/>
      <c r="H110" s="70"/>
    </row>
    <row r="111" spans="2:8" ht="13.5">
      <c r="B111" s="95"/>
      <c r="C111" s="95"/>
      <c r="D111" s="95"/>
      <c r="E111" s="95"/>
      <c r="H111" s="70"/>
    </row>
    <row r="112" spans="2:8" ht="13.5">
      <c r="B112" s="95"/>
      <c r="C112" s="95"/>
      <c r="D112" s="95"/>
      <c r="E112" s="95"/>
      <c r="H112" s="70"/>
    </row>
    <row r="113" spans="2:8" ht="13.5">
      <c r="B113" s="95"/>
      <c r="C113" s="95"/>
      <c r="D113" s="95"/>
      <c r="E113" s="95"/>
      <c r="H113" s="70"/>
    </row>
    <row r="114" spans="2:8" ht="13.5">
      <c r="B114" s="95"/>
      <c r="C114" s="95"/>
      <c r="D114" s="95"/>
      <c r="E114" s="95"/>
      <c r="H114" s="70"/>
    </row>
    <row r="115" spans="2:8" ht="13.5">
      <c r="B115" s="95"/>
      <c r="C115" s="95"/>
      <c r="D115" s="95"/>
      <c r="E115" s="95"/>
      <c r="H115" s="70"/>
    </row>
    <row r="116" spans="2:8" ht="13.5">
      <c r="B116" s="95"/>
      <c r="C116" s="95"/>
      <c r="D116" s="95"/>
      <c r="E116" s="95"/>
      <c r="H116" s="70"/>
    </row>
    <row r="117" spans="2:8" ht="13.5">
      <c r="B117" s="95"/>
      <c r="C117" s="95"/>
      <c r="D117" s="95"/>
      <c r="E117" s="95"/>
      <c r="H117" s="70"/>
    </row>
    <row r="118" spans="2:8" ht="13.5">
      <c r="B118" s="95"/>
      <c r="C118" s="95"/>
      <c r="D118" s="95"/>
      <c r="E118" s="95"/>
      <c r="H118" s="70"/>
    </row>
    <row r="119" spans="2:8" ht="13.5">
      <c r="B119" s="95"/>
      <c r="C119" s="95"/>
      <c r="D119" s="95"/>
      <c r="E119" s="95"/>
      <c r="H119" s="70"/>
    </row>
    <row r="120" spans="2:8" ht="13.5">
      <c r="B120" s="95"/>
      <c r="C120" s="95"/>
      <c r="D120" s="95"/>
      <c r="E120" s="95"/>
      <c r="H120" s="70"/>
    </row>
    <row r="121" spans="2:8" ht="13.5">
      <c r="B121" s="95"/>
      <c r="C121" s="95"/>
      <c r="D121" s="95"/>
      <c r="E121" s="95"/>
      <c r="H121" s="70"/>
    </row>
    <row r="122" spans="2:8" ht="13.5">
      <c r="B122" s="95"/>
      <c r="C122" s="95"/>
      <c r="D122" s="95"/>
      <c r="E122" s="95"/>
      <c r="H122" s="70"/>
    </row>
    <row r="123" spans="2:8" ht="13.5">
      <c r="B123" s="95"/>
      <c r="C123" s="95"/>
      <c r="D123" s="95"/>
      <c r="E123" s="95"/>
      <c r="H123" s="70"/>
    </row>
    <row r="124" spans="2:8" ht="13.5">
      <c r="B124" s="95"/>
      <c r="C124" s="95"/>
      <c r="D124" s="95"/>
      <c r="E124" s="95"/>
      <c r="H124" s="70"/>
    </row>
    <row r="125" ht="13.5">
      <c r="H125" s="70"/>
    </row>
    <row r="126" ht="13.5">
      <c r="H126" s="70"/>
    </row>
    <row r="127" ht="13.5">
      <c r="H127" s="70"/>
    </row>
    <row r="128" ht="13.5">
      <c r="H128" s="70"/>
    </row>
    <row r="129" ht="13.5">
      <c r="H129" s="70"/>
    </row>
    <row r="130" ht="13.5">
      <c r="H130" s="70"/>
    </row>
    <row r="131" ht="13.5">
      <c r="H131" s="70"/>
    </row>
    <row r="132" ht="13.5">
      <c r="H132" s="70"/>
    </row>
  </sheetData>
  <mergeCells count="7">
    <mergeCell ref="D5:F5"/>
    <mergeCell ref="B18:C18"/>
    <mergeCell ref="B74:C74"/>
    <mergeCell ref="B20:C20"/>
    <mergeCell ref="B53:C53"/>
    <mergeCell ref="B57:C57"/>
    <mergeCell ref="B40:C40"/>
  </mergeCells>
  <printOptions/>
  <pageMargins left="0.62" right="0.36" top="0.73" bottom="0.17" header="0.65" footer="0.17"/>
  <pageSetup horizontalDpi="600" verticalDpi="600" orientation="portrait" scale="90" r:id="rId1"/>
  <rowBreaks count="1" manualBreakCount="1">
    <brk id="4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6.421875" style="97" customWidth="1"/>
    <col min="2" max="2" width="10.28125" style="97" customWidth="1"/>
    <col min="3" max="3" width="29.140625" style="97" customWidth="1"/>
    <col min="4" max="4" width="23.421875" style="97" customWidth="1"/>
    <col min="5" max="5" width="2.140625" style="97" customWidth="1"/>
    <col min="6" max="6" width="25.140625" style="97" customWidth="1"/>
    <col min="7" max="7" width="16.7109375" style="97" customWidth="1"/>
    <col min="8" max="8" width="23.00390625" style="97" customWidth="1"/>
    <col min="9" max="9" width="10.421875" style="97" bestFit="1" customWidth="1"/>
    <col min="10" max="10" width="12.7109375" style="97" bestFit="1" customWidth="1"/>
    <col min="11" max="11" width="10.421875" style="97" bestFit="1" customWidth="1"/>
    <col min="12" max="16384" width="10.28125" style="97" customWidth="1"/>
  </cols>
  <sheetData>
    <row r="1" spans="1:7" ht="19.5">
      <c r="A1" s="30" t="s">
        <v>0</v>
      </c>
      <c r="B1" s="45"/>
      <c r="C1" s="45"/>
      <c r="D1" s="46"/>
      <c r="E1" s="46"/>
      <c r="F1" s="32"/>
      <c r="G1" s="31"/>
    </row>
    <row r="2" spans="1:7" ht="19.5">
      <c r="A2" s="31"/>
      <c r="B2" s="45"/>
      <c r="C2" s="45"/>
      <c r="D2" s="46"/>
      <c r="E2" s="46"/>
      <c r="F2" s="32"/>
      <c r="G2" s="31"/>
    </row>
    <row r="3" spans="1:7" ht="19.5">
      <c r="A3" s="30" t="s">
        <v>96</v>
      </c>
      <c r="B3" s="45"/>
      <c r="C3" s="45"/>
      <c r="D3" s="46"/>
      <c r="E3" s="46"/>
      <c r="F3" s="32"/>
      <c r="G3" s="31"/>
    </row>
    <row r="4" spans="1:7" ht="19.5">
      <c r="A4" s="30" t="s">
        <v>42</v>
      </c>
      <c r="B4" s="45"/>
      <c r="C4" s="45"/>
      <c r="D4" s="46"/>
      <c r="E4" s="46"/>
      <c r="F4" s="32"/>
      <c r="G4" s="31"/>
    </row>
    <row r="5" spans="1:7" ht="19.5">
      <c r="A5" s="31"/>
      <c r="B5" s="45"/>
      <c r="C5" s="45"/>
      <c r="D5" s="46"/>
      <c r="E5" s="46"/>
      <c r="F5" s="32"/>
      <c r="G5" s="31"/>
    </row>
    <row r="6" spans="1:7" ht="19.5">
      <c r="A6" s="31"/>
      <c r="B6" s="45"/>
      <c r="C6" s="45"/>
      <c r="D6" s="31"/>
      <c r="E6" s="31"/>
      <c r="F6" s="32"/>
      <c r="G6" s="31"/>
    </row>
    <row r="7" spans="1:11" ht="19.5">
      <c r="A7" s="98">
        <v>1</v>
      </c>
      <c r="B7" s="30" t="s">
        <v>97</v>
      </c>
      <c r="C7" s="45"/>
      <c r="D7" s="45"/>
      <c r="E7" s="45"/>
      <c r="F7" s="46"/>
      <c r="G7" s="38"/>
      <c r="H7" s="99"/>
      <c r="I7" s="99"/>
      <c r="J7" s="99"/>
      <c r="K7" s="99"/>
    </row>
    <row r="8" spans="1:11" ht="19.5">
      <c r="A8" s="98"/>
      <c r="B8" s="100"/>
      <c r="C8" s="45"/>
      <c r="D8" s="31"/>
      <c r="E8" s="31"/>
      <c r="F8" s="31"/>
      <c r="G8" s="38"/>
      <c r="H8" s="99"/>
      <c r="I8" s="99"/>
      <c r="J8" s="99"/>
      <c r="K8" s="99"/>
    </row>
    <row r="9" spans="1:11" ht="19.5">
      <c r="A9" s="98"/>
      <c r="B9" s="100"/>
      <c r="C9" s="45"/>
      <c r="D9" s="101" t="s">
        <v>98</v>
      </c>
      <c r="E9" s="101"/>
      <c r="F9" s="101" t="s">
        <v>98</v>
      </c>
      <c r="G9" s="102"/>
      <c r="H9" s="99"/>
      <c r="I9" s="99"/>
      <c r="J9" s="99"/>
      <c r="K9" s="99"/>
    </row>
    <row r="10" spans="1:11" ht="19.5">
      <c r="A10" s="98"/>
      <c r="B10" s="100"/>
      <c r="C10" s="45"/>
      <c r="D10" s="103" t="s">
        <v>99</v>
      </c>
      <c r="E10" s="103"/>
      <c r="F10" s="103" t="s">
        <v>100</v>
      </c>
      <c r="G10" s="38"/>
      <c r="H10" s="99"/>
      <c r="I10" s="99"/>
      <c r="J10" s="99"/>
      <c r="K10" s="99"/>
    </row>
    <row r="11" spans="1:11" ht="19.5">
      <c r="A11" s="98"/>
      <c r="B11" s="100"/>
      <c r="C11" s="45"/>
      <c r="D11" s="41" t="s">
        <v>8</v>
      </c>
      <c r="E11" s="41"/>
      <c r="F11" s="41" t="s">
        <v>8</v>
      </c>
      <c r="G11" s="38"/>
      <c r="H11" s="99"/>
      <c r="I11" s="99"/>
      <c r="J11" s="99"/>
      <c r="K11" s="99"/>
    </row>
    <row r="12" spans="1:11" ht="19.5">
      <c r="A12" s="98"/>
      <c r="B12" s="30"/>
      <c r="C12" s="45"/>
      <c r="D12" s="45"/>
      <c r="E12" s="45"/>
      <c r="F12" s="46"/>
      <c r="G12" s="48"/>
      <c r="H12" s="99"/>
      <c r="I12" s="99"/>
      <c r="J12" s="99"/>
      <c r="K12" s="104"/>
    </row>
    <row r="13" spans="1:11" ht="19.5">
      <c r="A13" s="98"/>
      <c r="B13" s="31" t="s">
        <v>101</v>
      </c>
      <c r="C13" s="45"/>
      <c r="D13" s="46">
        <v>74701</v>
      </c>
      <c r="E13" s="45"/>
      <c r="F13" s="46">
        <v>82273</v>
      </c>
      <c r="G13" s="48"/>
      <c r="H13" s="99"/>
      <c r="I13" s="99"/>
      <c r="J13" s="105"/>
      <c r="K13" s="104"/>
    </row>
    <row r="14" spans="1:11" ht="19.5">
      <c r="A14" s="98"/>
      <c r="B14" s="31" t="s">
        <v>102</v>
      </c>
      <c r="C14" s="45"/>
      <c r="D14" s="46">
        <v>-5892</v>
      </c>
      <c r="E14" s="46"/>
      <c r="F14" s="46">
        <v>-4440</v>
      </c>
      <c r="G14" s="48"/>
      <c r="H14" s="99"/>
      <c r="I14" s="99"/>
      <c r="J14" s="105"/>
      <c r="K14" s="104"/>
    </row>
    <row r="15" spans="1:11" ht="19.5">
      <c r="A15" s="98"/>
      <c r="B15" s="30"/>
      <c r="C15" s="45"/>
      <c r="D15" s="106"/>
      <c r="E15" s="62"/>
      <c r="F15" s="106"/>
      <c r="G15" s="48"/>
      <c r="H15" s="99"/>
      <c r="I15" s="99"/>
      <c r="J15" s="99"/>
      <c r="K15" s="104"/>
    </row>
    <row r="16" spans="1:11" ht="20.25" thickBot="1">
      <c r="A16" s="98"/>
      <c r="B16" s="30"/>
      <c r="C16" s="45"/>
      <c r="D16" s="107">
        <f>SUM(D13:D14)</f>
        <v>68809</v>
      </c>
      <c r="E16" s="62"/>
      <c r="F16" s="107">
        <f>SUM(F13:F15)</f>
        <v>77833</v>
      </c>
      <c r="G16" s="99"/>
      <c r="H16" s="99"/>
      <c r="I16" s="99"/>
      <c r="J16" s="99"/>
      <c r="K16" s="104"/>
    </row>
    <row r="17" spans="1:11" ht="20.25" thickTop="1">
      <c r="A17" s="98"/>
      <c r="B17" s="30"/>
      <c r="C17" s="45"/>
      <c r="D17" s="45"/>
      <c r="E17" s="45"/>
      <c r="F17" s="45"/>
      <c r="G17" s="48"/>
      <c r="H17" s="99"/>
      <c r="I17" s="99"/>
      <c r="J17" s="99"/>
      <c r="K17" s="104"/>
    </row>
    <row r="18" spans="1:11" ht="19.5">
      <c r="A18" s="98"/>
      <c r="B18" s="30"/>
      <c r="C18" s="45"/>
      <c r="D18" s="108"/>
      <c r="E18" s="108"/>
      <c r="F18" s="108"/>
      <c r="G18" s="47"/>
      <c r="K18" s="109"/>
    </row>
    <row r="19" spans="1:11" ht="19.5">
      <c r="A19" s="98">
        <v>2</v>
      </c>
      <c r="B19" s="30" t="s">
        <v>103</v>
      </c>
      <c r="C19" s="45"/>
      <c r="D19" s="110"/>
      <c r="E19" s="110"/>
      <c r="F19" s="110"/>
      <c r="G19" s="47"/>
      <c r="K19" s="109"/>
    </row>
    <row r="20" spans="1:11" ht="19.5">
      <c r="A20" s="98"/>
      <c r="B20" s="30"/>
      <c r="C20" s="45"/>
      <c r="D20" s="110"/>
      <c r="E20" s="110"/>
      <c r="F20" s="110"/>
      <c r="G20" s="47"/>
      <c r="K20" s="109"/>
    </row>
    <row r="21" spans="1:11" ht="19.5">
      <c r="A21" s="111"/>
      <c r="B21" s="30"/>
      <c r="C21" s="45"/>
      <c r="D21" s="112" t="s">
        <v>98</v>
      </c>
      <c r="E21" s="112"/>
      <c r="F21" s="112" t="s">
        <v>98</v>
      </c>
      <c r="G21" s="47"/>
      <c r="K21" s="109"/>
    </row>
    <row r="22" spans="1:11" ht="19.5">
      <c r="A22" s="111"/>
      <c r="B22" s="30"/>
      <c r="C22" s="45"/>
      <c r="D22" s="113">
        <v>39629</v>
      </c>
      <c r="E22" s="37"/>
      <c r="F22" s="113">
        <v>39263</v>
      </c>
      <c r="G22" s="47"/>
      <c r="K22" s="109"/>
    </row>
    <row r="23" spans="1:11" ht="19.5">
      <c r="A23" s="111"/>
      <c r="B23" s="30"/>
      <c r="C23" s="45"/>
      <c r="D23" s="41" t="s">
        <v>8</v>
      </c>
      <c r="E23" s="41"/>
      <c r="F23" s="41" t="s">
        <v>8</v>
      </c>
      <c r="G23" s="47"/>
      <c r="K23" s="109"/>
    </row>
    <row r="24" spans="1:11" ht="19.5">
      <c r="A24" s="111"/>
      <c r="B24" s="30"/>
      <c r="C24" s="45"/>
      <c r="D24" s="41"/>
      <c r="E24" s="41"/>
      <c r="F24" s="41"/>
      <c r="G24" s="47"/>
      <c r="K24" s="109"/>
    </row>
    <row r="25" spans="1:11" ht="19.5">
      <c r="A25" s="111"/>
      <c r="B25" s="31" t="s">
        <v>101</v>
      </c>
      <c r="C25" s="45"/>
      <c r="D25" s="45">
        <v>76660</v>
      </c>
      <c r="E25" s="46"/>
      <c r="F25" s="45">
        <v>71697</v>
      </c>
      <c r="G25" s="31"/>
      <c r="K25" s="109"/>
    </row>
    <row r="26" spans="1:11" ht="19.5">
      <c r="A26" s="111"/>
      <c r="B26" s="31" t="s">
        <v>102</v>
      </c>
      <c r="C26" s="45"/>
      <c r="D26" s="46">
        <v>-5858</v>
      </c>
      <c r="E26" s="46"/>
      <c r="F26" s="46">
        <v>-4660</v>
      </c>
      <c r="G26" s="31"/>
      <c r="K26" s="109"/>
    </row>
    <row r="27" spans="1:11" ht="19.5">
      <c r="A27" s="111"/>
      <c r="B27" s="31"/>
      <c r="C27" s="45"/>
      <c r="D27" s="114"/>
      <c r="E27" s="69"/>
      <c r="F27" s="115"/>
      <c r="G27" s="31"/>
      <c r="K27" s="109"/>
    </row>
    <row r="28" spans="1:11" ht="20.25" thickBot="1">
      <c r="A28" s="111"/>
      <c r="B28" s="31"/>
      <c r="C28" s="45"/>
      <c r="D28" s="116">
        <f>SUM(D25:D27)</f>
        <v>70802</v>
      </c>
      <c r="E28" s="69"/>
      <c r="F28" s="116">
        <f>SUM(F25:F27)</f>
        <v>67037</v>
      </c>
      <c r="G28" s="31"/>
      <c r="K28" s="109"/>
    </row>
    <row r="29" spans="1:11" ht="20.25" thickTop="1">
      <c r="A29" s="117"/>
      <c r="B29" s="91"/>
      <c r="C29" s="92"/>
      <c r="D29" s="93"/>
      <c r="E29" s="93"/>
      <c r="F29" s="94"/>
      <c r="G29" s="33"/>
      <c r="K29" s="109"/>
    </row>
    <row r="30" spans="1:11" ht="19.5">
      <c r="A30" s="117"/>
      <c r="B30" s="91"/>
      <c r="C30" s="91"/>
      <c r="D30" s="91"/>
      <c r="E30" s="91"/>
      <c r="F30" s="91"/>
      <c r="G30" s="33"/>
      <c r="K30" s="109"/>
    </row>
    <row r="31" spans="1:11" ht="19.5">
      <c r="A31" s="117"/>
      <c r="B31" s="91"/>
      <c r="C31" s="91"/>
      <c r="D31" s="91"/>
      <c r="E31" s="91"/>
      <c r="F31" s="91"/>
      <c r="G31" s="33"/>
      <c r="K31" s="109"/>
    </row>
    <row r="32" spans="1:11" ht="19.5">
      <c r="A32" s="118"/>
      <c r="B32" s="119"/>
      <c r="C32" s="119"/>
      <c r="D32" s="119"/>
      <c r="E32" s="119"/>
      <c r="F32" s="119"/>
      <c r="K32" s="109"/>
    </row>
    <row r="33" spans="1:11" ht="19.5">
      <c r="A33" s="117"/>
      <c r="B33" s="119"/>
      <c r="C33" s="119"/>
      <c r="D33" s="119"/>
      <c r="E33" s="119"/>
      <c r="F33" s="119"/>
      <c r="K33" s="109"/>
    </row>
    <row r="34" spans="1:11" ht="19.5">
      <c r="A34" s="119"/>
      <c r="B34" s="119"/>
      <c r="C34" s="119"/>
      <c r="D34" s="119"/>
      <c r="E34" s="119"/>
      <c r="F34" s="119"/>
      <c r="K34" s="109"/>
    </row>
    <row r="35" spans="1:11" ht="19.5">
      <c r="A35" s="91"/>
      <c r="B35" s="119"/>
      <c r="C35" s="119"/>
      <c r="D35" s="119"/>
      <c r="E35" s="119"/>
      <c r="F35" s="119"/>
      <c r="K35" s="109"/>
    </row>
    <row r="36" spans="1:11" ht="19.5">
      <c r="A36" s="91"/>
      <c r="B36" s="119"/>
      <c r="C36" s="119"/>
      <c r="D36" s="119"/>
      <c r="E36" s="119"/>
      <c r="F36" s="119"/>
      <c r="K36" s="109"/>
    </row>
    <row r="37" spans="1:11" ht="19.5">
      <c r="A37" s="91"/>
      <c r="B37" s="119"/>
      <c r="C37" s="119"/>
      <c r="D37" s="119"/>
      <c r="E37" s="119"/>
      <c r="F37" s="119"/>
      <c r="K37" s="109"/>
    </row>
    <row r="38" spans="1:11" ht="19.5">
      <c r="A38" s="120"/>
      <c r="B38" s="121"/>
      <c r="C38" s="122"/>
      <c r="D38" s="122"/>
      <c r="E38" s="122"/>
      <c r="F38" s="122"/>
      <c r="G38" s="40"/>
      <c r="K38" s="109"/>
    </row>
    <row r="39" spans="1:11" ht="19.5">
      <c r="A39" s="120"/>
      <c r="B39" s="122"/>
      <c r="C39" s="122"/>
      <c r="D39" s="122"/>
      <c r="E39" s="122"/>
      <c r="F39" s="122"/>
      <c r="G39" s="40"/>
      <c r="K39" s="109"/>
    </row>
    <row r="40" spans="1:11" ht="19.5">
      <c r="A40" s="120"/>
      <c r="B40" s="122"/>
      <c r="C40" s="122"/>
      <c r="D40" s="122"/>
      <c r="E40" s="122"/>
      <c r="F40" s="122"/>
      <c r="G40" s="40"/>
      <c r="K40" s="109"/>
    </row>
    <row r="41" spans="1:11" ht="19.5">
      <c r="A41" s="120"/>
      <c r="B41" s="122"/>
      <c r="C41" s="122"/>
      <c r="D41" s="122"/>
      <c r="E41" s="122"/>
      <c r="F41" s="122"/>
      <c r="G41" s="40"/>
      <c r="K41" s="109"/>
    </row>
    <row r="42" spans="1:7" ht="19.5">
      <c r="A42" s="120"/>
      <c r="B42" s="122"/>
      <c r="C42" s="122"/>
      <c r="D42" s="122"/>
      <c r="E42" s="122"/>
      <c r="F42" s="123"/>
      <c r="G42" s="40"/>
    </row>
    <row r="43" spans="1:7" ht="19.5">
      <c r="A43" s="120"/>
      <c r="B43" s="122"/>
      <c r="C43" s="122"/>
      <c r="D43" s="122"/>
      <c r="E43" s="122"/>
      <c r="F43" s="124"/>
      <c r="G43" s="125"/>
    </row>
    <row r="44" spans="1:7" ht="19.5">
      <c r="A44" s="120"/>
      <c r="B44" s="122"/>
      <c r="C44" s="122"/>
      <c r="D44" s="122"/>
      <c r="E44" s="122"/>
      <c r="F44" s="123"/>
      <c r="G44" s="99"/>
    </row>
    <row r="45" spans="1:7" ht="19.5">
      <c r="A45" s="120"/>
      <c r="B45" s="99"/>
      <c r="C45" s="99"/>
      <c r="D45" s="99"/>
      <c r="E45" s="99"/>
      <c r="F45" s="126"/>
      <c r="G45" s="99"/>
    </row>
    <row r="46" spans="1:7" ht="19.5">
      <c r="A46" s="120"/>
      <c r="B46" s="99"/>
      <c r="C46" s="99"/>
      <c r="D46" s="99"/>
      <c r="E46" s="99"/>
      <c r="F46" s="126"/>
      <c r="G46" s="99"/>
    </row>
    <row r="47" spans="1:7" ht="19.5">
      <c r="A47" s="120"/>
      <c r="B47" s="122"/>
      <c r="C47" s="99"/>
      <c r="D47" s="99"/>
      <c r="E47" s="99"/>
      <c r="F47" s="126"/>
      <c r="G47" s="99"/>
    </row>
    <row r="48" spans="1:7" ht="19.5">
      <c r="A48" s="120"/>
      <c r="B48" s="122"/>
      <c r="C48" s="99"/>
      <c r="D48" s="99"/>
      <c r="E48" s="99"/>
      <c r="F48" s="127"/>
      <c r="G48" s="99"/>
    </row>
    <row r="49" spans="1:7" ht="19.5">
      <c r="A49" s="120"/>
      <c r="B49" s="122"/>
      <c r="C49" s="99"/>
      <c r="D49" s="99"/>
      <c r="E49" s="99"/>
      <c r="F49" s="126"/>
      <c r="G49" s="99"/>
    </row>
    <row r="50" spans="1:7" ht="19.5">
      <c r="A50" s="120"/>
      <c r="B50" s="122"/>
      <c r="C50" s="99"/>
      <c r="D50" s="99"/>
      <c r="E50" s="99"/>
      <c r="F50" s="104"/>
      <c r="G50" s="99"/>
    </row>
    <row r="51" spans="1:7" ht="19.5">
      <c r="A51" s="120"/>
      <c r="B51" s="122"/>
      <c r="C51" s="99"/>
      <c r="D51" s="99"/>
      <c r="E51" s="99"/>
      <c r="F51" s="104"/>
      <c r="G51" s="99"/>
    </row>
    <row r="52" spans="1:7" ht="19.5">
      <c r="A52" s="120"/>
      <c r="B52" s="122"/>
      <c r="C52" s="99"/>
      <c r="D52" s="99"/>
      <c r="E52" s="99"/>
      <c r="F52" s="104"/>
      <c r="G52" s="99"/>
    </row>
    <row r="53" spans="1:7" ht="19.5">
      <c r="A53" s="120"/>
      <c r="B53" s="122"/>
      <c r="C53" s="99"/>
      <c r="D53" s="99"/>
      <c r="E53" s="99"/>
      <c r="F53" s="126"/>
      <c r="G53" s="99"/>
    </row>
    <row r="54" spans="1:7" ht="19.5">
      <c r="A54" s="120"/>
      <c r="B54" s="128"/>
      <c r="C54" s="99"/>
      <c r="D54" s="99"/>
      <c r="E54" s="99"/>
      <c r="F54" s="126"/>
      <c r="G54" s="99"/>
    </row>
    <row r="55" spans="1:7" ht="19.5">
      <c r="A55" s="120"/>
      <c r="B55" s="99"/>
      <c r="C55" s="99"/>
      <c r="D55" s="99"/>
      <c r="E55" s="99"/>
      <c r="F55" s="126"/>
      <c r="G55" s="99"/>
    </row>
    <row r="56" spans="1:7" ht="19.5">
      <c r="A56" s="120"/>
      <c r="B56" s="122"/>
      <c r="C56" s="99"/>
      <c r="D56" s="99"/>
      <c r="E56" s="99"/>
      <c r="F56" s="129"/>
      <c r="G56" s="99"/>
    </row>
    <row r="57" spans="1:7" ht="19.5">
      <c r="A57" s="120"/>
      <c r="B57" s="122"/>
      <c r="C57" s="99"/>
      <c r="D57" s="99"/>
      <c r="E57" s="99"/>
      <c r="F57" s="126"/>
      <c r="G57" s="99"/>
    </row>
    <row r="58" spans="1:7" ht="19.5">
      <c r="A58" s="120"/>
      <c r="B58" s="99"/>
      <c r="C58" s="99"/>
      <c r="D58" s="99"/>
      <c r="E58" s="99"/>
      <c r="F58" s="126"/>
      <c r="G58" s="99"/>
    </row>
    <row r="59" spans="1:7" ht="19.5">
      <c r="A59" s="120"/>
      <c r="B59" s="99"/>
      <c r="C59" s="99"/>
      <c r="D59" s="99"/>
      <c r="E59" s="99"/>
      <c r="F59" s="126"/>
      <c r="G59" s="99"/>
    </row>
    <row r="60" spans="1:7" ht="19.5">
      <c r="A60" s="130"/>
      <c r="B60" s="99"/>
      <c r="C60" s="99"/>
      <c r="D60" s="99"/>
      <c r="E60" s="99"/>
      <c r="F60" s="104"/>
      <c r="G60" s="99"/>
    </row>
    <row r="61" spans="1:7" ht="19.5">
      <c r="A61" s="130"/>
      <c r="B61" s="99"/>
      <c r="C61" s="99"/>
      <c r="D61" s="99"/>
      <c r="E61" s="99"/>
      <c r="F61" s="104"/>
      <c r="G61" s="99"/>
    </row>
    <row r="62" spans="1:7" ht="19.5">
      <c r="A62" s="99"/>
      <c r="B62" s="99"/>
      <c r="C62" s="99"/>
      <c r="D62" s="99"/>
      <c r="E62" s="99"/>
      <c r="F62" s="126"/>
      <c r="G62" s="99"/>
    </row>
    <row r="63" spans="1:7" ht="19.5">
      <c r="A63" s="99"/>
      <c r="B63" s="99"/>
      <c r="C63" s="99"/>
      <c r="D63" s="99"/>
      <c r="E63" s="99"/>
      <c r="F63" s="126"/>
      <c r="G63" s="99"/>
    </row>
    <row r="64" spans="1:7" ht="19.5">
      <c r="A64" s="99"/>
      <c r="B64" s="99"/>
      <c r="C64" s="99"/>
      <c r="D64" s="99"/>
      <c r="E64" s="99"/>
      <c r="F64" s="126"/>
      <c r="G64" s="99"/>
    </row>
    <row r="65" ht="19.5">
      <c r="F65" s="131"/>
    </row>
    <row r="66" ht="19.5">
      <c r="F66" s="131"/>
    </row>
    <row r="67" ht="19.5">
      <c r="F67" s="131"/>
    </row>
    <row r="68" ht="19.5">
      <c r="F68" s="131"/>
    </row>
  </sheetData>
  <printOptions/>
  <pageMargins left="1" right="0.28" top="0.56" bottom="0.54" header="0.5" footer="0.5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2"/>
  <sheetViews>
    <sheetView view="pageBreakPreview" zoomScale="75" zoomScaleSheetLayoutView="75" workbookViewId="0" topLeftCell="A1">
      <selection activeCell="E4" sqref="E4"/>
    </sheetView>
  </sheetViews>
  <sheetFormatPr defaultColWidth="9.140625" defaultRowHeight="12.75"/>
  <cols>
    <col min="1" max="1" width="3.7109375" style="133" customWidth="1"/>
    <col min="2" max="2" width="29.28125" style="133" customWidth="1"/>
    <col min="3" max="3" width="17.8515625" style="132" customWidth="1"/>
    <col min="4" max="4" width="2.140625" style="132" customWidth="1"/>
    <col min="5" max="5" width="14.140625" style="132" customWidth="1"/>
    <col min="6" max="6" width="0.85546875" style="132" customWidth="1"/>
    <col min="7" max="7" width="11.8515625" style="132" customWidth="1"/>
    <col min="8" max="8" width="1.28515625" style="132" customWidth="1"/>
    <col min="9" max="9" width="12.421875" style="132" customWidth="1"/>
    <col min="10" max="10" width="1.28515625" style="132" customWidth="1"/>
    <col min="11" max="11" width="14.140625" style="132" customWidth="1"/>
    <col min="12" max="12" width="0.9921875" style="132" customWidth="1"/>
    <col min="13" max="13" width="15.28125" style="132" customWidth="1"/>
    <col min="14" max="14" width="0.85546875" style="133" customWidth="1"/>
    <col min="15" max="15" width="13.28125" style="132" customWidth="1"/>
    <col min="16" max="16384" width="10.28125" style="133" customWidth="1"/>
  </cols>
  <sheetData>
    <row r="1" ht="19.5">
      <c r="B1" s="30" t="s">
        <v>0</v>
      </c>
    </row>
    <row r="2" ht="19.5">
      <c r="C2" s="134"/>
    </row>
    <row r="3" spans="2:15" ht="19.5">
      <c r="B3" s="135" t="s">
        <v>104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/>
      <c r="O3" s="136"/>
    </row>
    <row r="4" spans="2:15" ht="19.5">
      <c r="B4" s="135" t="s">
        <v>42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7"/>
      <c r="O4" s="136"/>
    </row>
    <row r="5" spans="2:15" ht="19.5">
      <c r="B5" s="135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7"/>
      <c r="O5" s="136"/>
    </row>
    <row r="6" spans="2:15" ht="19.5">
      <c r="B6" s="137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7"/>
      <c r="O6" s="136"/>
    </row>
    <row r="7" spans="2:15" ht="19.5" customHeight="1">
      <c r="B7" s="138"/>
      <c r="D7" s="208"/>
      <c r="E7" s="208"/>
      <c r="F7" s="140"/>
      <c r="G7" s="140"/>
      <c r="H7" s="140"/>
      <c r="I7" s="140"/>
      <c r="J7" s="140"/>
      <c r="K7" s="140"/>
      <c r="L7" s="140"/>
      <c r="M7" s="140"/>
      <c r="N7" s="135"/>
      <c r="O7" s="140"/>
    </row>
    <row r="8" spans="2:15" ht="19.5" customHeight="1">
      <c r="B8" s="138"/>
      <c r="C8" s="139" t="s">
        <v>149</v>
      </c>
      <c r="D8" s="139"/>
      <c r="E8" s="139"/>
      <c r="F8" s="140"/>
      <c r="G8" s="140"/>
      <c r="H8" s="140"/>
      <c r="I8" s="140"/>
      <c r="J8" s="140"/>
      <c r="K8" s="140"/>
      <c r="L8" s="140"/>
      <c r="N8" s="135"/>
      <c r="O8" s="140"/>
    </row>
    <row r="9" spans="2:15" s="143" customFormat="1" ht="18.75" customHeight="1">
      <c r="B9" s="137"/>
      <c r="C9" s="141"/>
      <c r="D9" s="141"/>
      <c r="E9" s="141"/>
      <c r="F9" s="140"/>
      <c r="G9" s="142"/>
      <c r="H9" s="142"/>
      <c r="I9" s="142"/>
      <c r="J9" s="142"/>
      <c r="L9" s="140"/>
      <c r="M9" s="144"/>
      <c r="N9" s="135"/>
      <c r="O9" s="145"/>
    </row>
    <row r="10" spans="2:15" s="143" customFormat="1" ht="48.75" customHeight="1">
      <c r="B10" s="137"/>
      <c r="C10" s="146" t="s">
        <v>105</v>
      </c>
      <c r="D10" s="147"/>
      <c r="E10" s="146" t="s">
        <v>106</v>
      </c>
      <c r="F10" s="142"/>
      <c r="G10" s="146" t="s">
        <v>107</v>
      </c>
      <c r="H10" s="142"/>
      <c r="I10" s="146" t="s">
        <v>30</v>
      </c>
      <c r="J10" s="142"/>
      <c r="K10" s="146" t="s">
        <v>108</v>
      </c>
      <c r="L10" s="142"/>
      <c r="M10" s="146" t="s">
        <v>109</v>
      </c>
      <c r="N10" s="148"/>
      <c r="O10" s="146" t="s">
        <v>110</v>
      </c>
    </row>
    <row r="11" spans="2:15" s="143" customFormat="1" ht="18" customHeight="1">
      <c r="B11" s="137"/>
      <c r="C11" s="149" t="s">
        <v>111</v>
      </c>
      <c r="D11" s="147"/>
      <c r="E11" s="150" t="s">
        <v>8</v>
      </c>
      <c r="F11" s="151"/>
      <c r="G11" s="150" t="s">
        <v>8</v>
      </c>
      <c r="H11" s="151"/>
      <c r="I11" s="150" t="s">
        <v>8</v>
      </c>
      <c r="J11" s="151"/>
      <c r="K11" s="150" t="s">
        <v>8</v>
      </c>
      <c r="L11" s="140"/>
      <c r="M11" s="150" t="s">
        <v>8</v>
      </c>
      <c r="N11" s="135"/>
      <c r="O11" s="150" t="s">
        <v>8</v>
      </c>
    </row>
    <row r="12" spans="2:15" ht="19.5">
      <c r="B12" s="137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7"/>
      <c r="O12" s="136"/>
    </row>
    <row r="13" spans="2:15" ht="19.5">
      <c r="B13" s="137" t="s">
        <v>112</v>
      </c>
      <c r="C13" s="152">
        <v>62260</v>
      </c>
      <c r="D13" s="152"/>
      <c r="E13" s="152">
        <v>62269</v>
      </c>
      <c r="F13" s="152"/>
      <c r="G13" s="153">
        <v>-10</v>
      </c>
      <c r="H13" s="152"/>
      <c r="I13" s="154">
        <v>9</v>
      </c>
      <c r="J13" s="152"/>
      <c r="K13" s="152">
        <v>104</v>
      </c>
      <c r="L13" s="152"/>
      <c r="M13" s="152">
        <f>124692+2601</f>
        <v>127293</v>
      </c>
      <c r="N13" s="152"/>
      <c r="O13" s="152">
        <v>189665</v>
      </c>
    </row>
    <row r="14" spans="2:15" ht="19.5">
      <c r="B14" s="137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</row>
    <row r="15" spans="2:15" ht="19.5">
      <c r="B15" s="137" t="s">
        <v>113</v>
      </c>
      <c r="C15" s="154">
        <v>0</v>
      </c>
      <c r="D15" s="152"/>
      <c r="E15" s="154">
        <v>0</v>
      </c>
      <c r="F15" s="152"/>
      <c r="G15" s="154">
        <v>0</v>
      </c>
      <c r="H15" s="152"/>
      <c r="I15" s="154">
        <v>0</v>
      </c>
      <c r="J15" s="152"/>
      <c r="K15" s="154">
        <v>0</v>
      </c>
      <c r="L15" s="152"/>
      <c r="M15" s="152">
        <f>+'[2]summary-InSta'!$G$35</f>
        <v>14019</v>
      </c>
      <c r="N15" s="152"/>
      <c r="O15" s="152">
        <f>SUM(E15:M15)</f>
        <v>14019</v>
      </c>
    </row>
    <row r="16" spans="2:15" ht="19.5">
      <c r="B16" s="137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2:15" ht="19.5">
      <c r="B17" s="137" t="s">
        <v>81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</row>
    <row r="18" spans="2:15" ht="19.5">
      <c r="B18" s="155" t="s">
        <v>114</v>
      </c>
      <c r="C18" s="152">
        <v>851</v>
      </c>
      <c r="D18" s="152"/>
      <c r="E18" s="152">
        <v>851</v>
      </c>
      <c r="F18" s="152"/>
      <c r="G18" s="154">
        <v>0</v>
      </c>
      <c r="H18" s="152"/>
      <c r="I18" s="154">
        <v>0</v>
      </c>
      <c r="J18" s="152"/>
      <c r="K18" s="154">
        <v>0</v>
      </c>
      <c r="L18" s="152"/>
      <c r="M18" s="154">
        <v>0</v>
      </c>
      <c r="N18" s="152"/>
      <c r="O18" s="152">
        <f>SUM(E18:M18)</f>
        <v>851</v>
      </c>
    </row>
    <row r="19" spans="2:15" ht="19.5">
      <c r="B19" s="155"/>
      <c r="C19" s="152"/>
      <c r="D19" s="152"/>
      <c r="E19" s="152"/>
      <c r="F19" s="152"/>
      <c r="G19" s="154"/>
      <c r="H19" s="152"/>
      <c r="I19" s="152"/>
      <c r="J19" s="152"/>
      <c r="K19" s="154"/>
      <c r="L19" s="152"/>
      <c r="M19" s="154"/>
      <c r="N19" s="152"/>
      <c r="O19" s="156"/>
    </row>
    <row r="20" spans="3:15" ht="20.25" thickBot="1">
      <c r="C20" s="157"/>
      <c r="D20" s="152"/>
      <c r="E20" s="157"/>
      <c r="F20" s="152"/>
      <c r="G20" s="157"/>
      <c r="H20" s="152"/>
      <c r="I20" s="157"/>
      <c r="J20" s="152"/>
      <c r="K20" s="157"/>
      <c r="L20" s="152"/>
      <c r="M20" s="157"/>
      <c r="N20" s="152"/>
      <c r="O20" s="157"/>
    </row>
    <row r="21" spans="2:15" ht="19.5">
      <c r="B21" s="137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</row>
    <row r="22" spans="2:15" ht="20.25" thickBot="1">
      <c r="B22" s="137" t="s">
        <v>115</v>
      </c>
      <c r="C22" s="157">
        <f>SUM(C13:C20)</f>
        <v>63111</v>
      </c>
      <c r="D22" s="158"/>
      <c r="E22" s="157">
        <f>SUM(E13:E20)</f>
        <v>63120</v>
      </c>
      <c r="F22" s="158"/>
      <c r="G22" s="159">
        <f>SUM(G12:G20)</f>
        <v>-10</v>
      </c>
      <c r="H22" s="158"/>
      <c r="I22" s="159">
        <f>SUM(I12:I20)</f>
        <v>9</v>
      </c>
      <c r="J22" s="158"/>
      <c r="K22" s="157">
        <f>SUM(K12:K20)</f>
        <v>104</v>
      </c>
      <c r="L22" s="158"/>
      <c r="M22" s="157">
        <f>SUM(M12:M20)</f>
        <v>141312</v>
      </c>
      <c r="N22" s="158"/>
      <c r="O22" s="157">
        <f>SUM(O12:O20)</f>
        <v>204535</v>
      </c>
    </row>
    <row r="23" spans="2:15" ht="19.5">
      <c r="B23" s="137"/>
      <c r="C23" s="152"/>
      <c r="D23" s="158"/>
      <c r="E23" s="152"/>
      <c r="F23" s="158"/>
      <c r="G23" s="158"/>
      <c r="H23" s="158"/>
      <c r="I23" s="158"/>
      <c r="J23" s="158"/>
      <c r="K23" s="158"/>
      <c r="L23" s="158"/>
      <c r="M23" s="152"/>
      <c r="N23" s="158"/>
      <c r="O23" s="152"/>
    </row>
    <row r="24" spans="2:15" ht="19.5">
      <c r="B24" s="137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2:15" ht="19.5">
      <c r="B25" s="137" t="s">
        <v>116</v>
      </c>
      <c r="C25" s="152">
        <v>60656</v>
      </c>
      <c r="D25" s="152"/>
      <c r="E25" s="152">
        <v>60664</v>
      </c>
      <c r="F25" s="152"/>
      <c r="G25" s="160">
        <v>-8</v>
      </c>
      <c r="H25" s="152"/>
      <c r="I25" s="154">
        <v>0</v>
      </c>
      <c r="J25" s="152"/>
      <c r="K25" s="154">
        <v>38</v>
      </c>
      <c r="L25" s="152"/>
      <c r="M25" s="152">
        <f>109787+2601</f>
        <v>112388</v>
      </c>
      <c r="N25" s="152"/>
      <c r="O25" s="152">
        <v>173082</v>
      </c>
    </row>
    <row r="26" spans="2:15" ht="19.5">
      <c r="B26" s="155"/>
      <c r="C26" s="136"/>
      <c r="D26" s="136"/>
      <c r="E26" s="136"/>
      <c r="F26" s="152"/>
      <c r="G26" s="152"/>
      <c r="H26" s="152"/>
      <c r="I26" s="152"/>
      <c r="J26" s="152"/>
      <c r="K26" s="152"/>
      <c r="L26" s="152"/>
      <c r="M26" s="152"/>
      <c r="N26" s="152"/>
      <c r="O26" s="152"/>
    </row>
    <row r="27" spans="2:15" ht="19.5">
      <c r="B27" s="137" t="s">
        <v>113</v>
      </c>
      <c r="C27" s="154">
        <v>0</v>
      </c>
      <c r="D27" s="154"/>
      <c r="E27" s="154">
        <v>0</v>
      </c>
      <c r="F27" s="154"/>
      <c r="G27" s="154">
        <v>0</v>
      </c>
      <c r="H27" s="154"/>
      <c r="I27" s="154">
        <v>0</v>
      </c>
      <c r="J27" s="154"/>
      <c r="K27" s="154">
        <v>0</v>
      </c>
      <c r="L27" s="152"/>
      <c r="M27" s="152">
        <v>8546</v>
      </c>
      <c r="N27" s="152"/>
      <c r="O27" s="152">
        <f>SUM(C27:M27)</f>
        <v>8546</v>
      </c>
    </row>
    <row r="28" spans="2:15" ht="19.5">
      <c r="B28" s="137"/>
      <c r="C28" s="154"/>
      <c r="D28" s="154"/>
      <c r="E28" s="154"/>
      <c r="F28" s="154"/>
      <c r="G28" s="154"/>
      <c r="H28" s="154"/>
      <c r="I28" s="154"/>
      <c r="J28" s="154"/>
      <c r="K28" s="152"/>
      <c r="L28" s="152"/>
      <c r="M28" s="152"/>
      <c r="N28" s="152"/>
      <c r="O28" s="152"/>
    </row>
    <row r="29" spans="2:15" ht="19.5">
      <c r="B29" s="137" t="s">
        <v>81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7"/>
      <c r="O29" s="136"/>
    </row>
    <row r="30" spans="2:16" ht="19.5">
      <c r="B30" s="155" t="s">
        <v>114</v>
      </c>
      <c r="C30" s="158">
        <v>1071</v>
      </c>
      <c r="D30" s="152"/>
      <c r="E30" s="158">
        <v>1071</v>
      </c>
      <c r="F30" s="152"/>
      <c r="G30" s="154">
        <v>0</v>
      </c>
      <c r="H30" s="154"/>
      <c r="I30" s="154">
        <v>9</v>
      </c>
      <c r="J30" s="154"/>
      <c r="K30" s="154">
        <v>0</v>
      </c>
      <c r="L30" s="154"/>
      <c r="M30" s="154">
        <v>0</v>
      </c>
      <c r="N30" s="161"/>
      <c r="O30" s="162">
        <f>SUM(E30:M30)</f>
        <v>1080</v>
      </c>
      <c r="P30" s="163"/>
    </row>
    <row r="31" spans="2:16" ht="19.5">
      <c r="B31" s="155"/>
      <c r="C31" s="154"/>
      <c r="D31" s="152"/>
      <c r="E31" s="154"/>
      <c r="F31" s="152"/>
      <c r="G31" s="154"/>
      <c r="H31" s="154"/>
      <c r="I31" s="154"/>
      <c r="J31" s="154"/>
      <c r="K31" s="154"/>
      <c r="L31" s="154"/>
      <c r="M31" s="154"/>
      <c r="N31" s="161"/>
      <c r="O31" s="162"/>
      <c r="P31" s="163"/>
    </row>
    <row r="32" spans="3:15" ht="20.25" thickBot="1">
      <c r="C32" s="157"/>
      <c r="D32" s="152"/>
      <c r="E32" s="157"/>
      <c r="F32" s="152"/>
      <c r="G32" s="157"/>
      <c r="H32" s="152"/>
      <c r="I32" s="157"/>
      <c r="J32" s="152"/>
      <c r="K32" s="157"/>
      <c r="L32" s="152"/>
      <c r="M32" s="157"/>
      <c r="N32" s="152"/>
      <c r="O32" s="157"/>
    </row>
    <row r="33" spans="2:19" ht="19.5">
      <c r="B33" s="164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65"/>
      <c r="Q33" s="165"/>
      <c r="R33" s="165"/>
      <c r="S33" s="165"/>
    </row>
    <row r="34" spans="2:19" ht="20.25" thickBot="1">
      <c r="B34" s="164" t="s">
        <v>117</v>
      </c>
      <c r="C34" s="157">
        <f>SUM(C25:C32)</f>
        <v>61727</v>
      </c>
      <c r="D34" s="152"/>
      <c r="E34" s="157">
        <f>SUM(E25:E32)</f>
        <v>61735</v>
      </c>
      <c r="F34" s="152"/>
      <c r="G34" s="159">
        <f>SUM(G25:G32)</f>
        <v>-8</v>
      </c>
      <c r="H34" s="152"/>
      <c r="I34" s="166">
        <f>SUM(I25:I32)</f>
        <v>9</v>
      </c>
      <c r="J34" s="152"/>
      <c r="K34" s="167">
        <f>SUM(K25:K32)</f>
        <v>38</v>
      </c>
      <c r="L34" s="152"/>
      <c r="M34" s="157">
        <f>SUM(M25:M32)</f>
        <v>120934</v>
      </c>
      <c r="N34" s="152"/>
      <c r="O34" s="157">
        <f>SUM(O25:O32)</f>
        <v>182708</v>
      </c>
      <c r="P34" s="165"/>
      <c r="Q34" s="165"/>
      <c r="R34" s="165"/>
      <c r="S34" s="165"/>
    </row>
    <row r="35" spans="2:19" ht="19.5">
      <c r="B35" s="164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68"/>
      <c r="O35" s="158"/>
      <c r="P35" s="165"/>
      <c r="Q35" s="165"/>
      <c r="R35" s="165"/>
      <c r="S35" s="165"/>
    </row>
    <row r="36" spans="2:19" ht="19.5">
      <c r="B36" s="164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68"/>
      <c r="O36" s="158"/>
      <c r="P36" s="165"/>
      <c r="Q36" s="165"/>
      <c r="R36" s="165"/>
      <c r="S36" s="165"/>
    </row>
    <row r="37" spans="2:19" ht="19.5">
      <c r="B37" s="164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68"/>
      <c r="O37" s="158"/>
      <c r="P37" s="165"/>
      <c r="Q37" s="165"/>
      <c r="R37" s="165"/>
      <c r="S37" s="165"/>
    </row>
    <row r="38" spans="2:19" ht="19.5">
      <c r="B38" s="164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68"/>
      <c r="O38" s="158"/>
      <c r="P38" s="165"/>
      <c r="Q38" s="165"/>
      <c r="R38" s="165"/>
      <c r="S38" s="165"/>
    </row>
    <row r="39" spans="2:19" ht="19.5">
      <c r="B39" s="164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68"/>
      <c r="O39" s="158"/>
      <c r="P39" s="165"/>
      <c r="Q39" s="165"/>
      <c r="R39" s="165"/>
      <c r="S39" s="165"/>
    </row>
    <row r="40" spans="2:19" ht="19.5">
      <c r="B40" s="164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68"/>
      <c r="O40" s="158"/>
      <c r="P40" s="165"/>
      <c r="Q40" s="165"/>
      <c r="R40" s="165"/>
      <c r="S40" s="165"/>
    </row>
    <row r="41" spans="2:19" ht="19.5">
      <c r="B41" s="164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68"/>
      <c r="O41" s="158"/>
      <c r="P41" s="165"/>
      <c r="Q41" s="165"/>
      <c r="R41" s="165"/>
      <c r="S41" s="165"/>
    </row>
    <row r="42" spans="2:19" ht="19.5">
      <c r="B42" s="164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68"/>
      <c r="O42" s="158"/>
      <c r="P42" s="165"/>
      <c r="Q42" s="165"/>
      <c r="R42" s="165"/>
      <c r="S42" s="165"/>
    </row>
    <row r="43" spans="2:19" ht="19.5">
      <c r="B43" s="164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68"/>
      <c r="O43" s="158"/>
      <c r="P43" s="165"/>
      <c r="Q43" s="165"/>
      <c r="R43" s="165"/>
      <c r="S43" s="165"/>
    </row>
    <row r="44" spans="2:19" ht="19.5">
      <c r="B44" s="164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68"/>
      <c r="O44" s="158"/>
      <c r="P44" s="165"/>
      <c r="Q44" s="165"/>
      <c r="R44" s="165"/>
      <c r="S44" s="165"/>
    </row>
    <row r="45" spans="3:15" ht="19.5"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3"/>
      <c r="O45" s="169"/>
    </row>
    <row r="46" spans="2:15" ht="19.5">
      <c r="B46" s="170" t="s">
        <v>118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3"/>
      <c r="O46" s="169"/>
    </row>
    <row r="47" spans="2:15" ht="19.5">
      <c r="B47" s="170" t="s">
        <v>119</v>
      </c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3"/>
      <c r="O47" s="169"/>
    </row>
    <row r="48" spans="2:15" ht="19.5">
      <c r="B48" s="165" t="s">
        <v>120</v>
      </c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3"/>
      <c r="O48" s="169"/>
    </row>
    <row r="49" spans="4:15" ht="19.5"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3"/>
      <c r="O49" s="169"/>
    </row>
    <row r="50" spans="4:15" ht="19.5"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3"/>
      <c r="O50" s="169"/>
    </row>
    <row r="51" spans="4:15" ht="19.5"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3"/>
      <c r="O51" s="169"/>
    </row>
    <row r="52" spans="4:15" ht="19.5"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3"/>
      <c r="O52" s="169"/>
    </row>
  </sheetData>
  <mergeCells count="1">
    <mergeCell ref="C8:E9"/>
  </mergeCells>
  <printOptions/>
  <pageMargins left="0.1" right="0" top="0.73" bottom="0.18" header="0.22" footer="0.38"/>
  <pageSetup fitToHeight="1" fitToWidth="1" horizontalDpi="1200" verticalDpi="12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Harrisons 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</dc:creator>
  <cp:keywords/>
  <dc:description/>
  <cp:lastModifiedBy>Yvonne</cp:lastModifiedBy>
  <cp:lastPrinted>2008-08-26T09:22:13Z</cp:lastPrinted>
  <dcterms:created xsi:type="dcterms:W3CDTF">2008-08-26T08:44:31Z</dcterms:created>
  <dcterms:modified xsi:type="dcterms:W3CDTF">2008-08-26T09:23:30Z</dcterms:modified>
  <cp:category/>
  <cp:version/>
  <cp:contentType/>
  <cp:contentStatus/>
</cp:coreProperties>
</file>